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720" windowHeight="11625" activeTab="4"/>
  </bookViews>
  <sheets>
    <sheet name="Реестр" sheetId="1" r:id="rId1"/>
    <sheet name="Перечень" sheetId="2" r:id="rId2"/>
    <sheet name="Ресурсное обеспечение" sheetId="3" r:id="rId3"/>
    <sheet name="Реестр (вост)" sheetId="4" r:id="rId4"/>
    <sheet name="Перечень (вост)" sheetId="5" r:id="rId5"/>
  </sheets>
  <definedNames>
    <definedName name="_xlnm._FilterDatabase" localSheetId="1" hidden="1">Перечень!$A$8:$U$15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5"/>
  <c r="O10"/>
  <c r="P9"/>
  <c r="K9"/>
  <c r="J9"/>
  <c r="I9"/>
  <c r="H9"/>
  <c r="O9" s="1"/>
  <c r="AF12" i="4"/>
  <c r="E12" s="1"/>
  <c r="AF11"/>
  <c r="E11"/>
  <c r="E10" s="1"/>
  <c r="AH10"/>
  <c r="AG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AF10" l="1"/>
  <c r="B21" i="3"/>
  <c r="B9" l="1"/>
  <c r="B15" l="1"/>
</calcChain>
</file>

<file path=xl/sharedStrings.xml><?xml version="1.0" encoding="utf-8"?>
<sst xmlns="http://schemas.openxmlformats.org/spreadsheetml/2006/main" count="409" uniqueCount="112">
  <si>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</si>
  <si>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</si>
  <si>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</si>
  <si>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</si>
  <si>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</si>
  <si>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</si>
  <si>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</si>
  <si>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</si>
  <si>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</si>
  <si>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</si>
  <si>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</si>
  <si>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</si>
  <si>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</si>
  <si>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</si>
  <si>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</si>
  <si>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</si>
  <si>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</si>
  <si>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</si>
  <si>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</si>
  <si>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</si>
  <si>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</si>
  <si>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</si>
  <si>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</si>
  <si>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</si>
  <si>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</si>
  <si>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</si>
  <si>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</si>
  <si>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</si>
  <si>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</si>
  <si>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</si>
  <si>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</si>
  <si>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</si>
  <si>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</si>
  <si>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</si>
  <si>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X</t>
  </si>
  <si>
    <t>-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</si>
  <si>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</si>
  <si>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</si>
  <si>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</si>
  <si>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</si>
  <si>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</si>
  <si>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</si>
  <si>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</si>
  <si>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</si>
  <si>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</si>
  <si>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</si>
  <si>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</si>
  <si>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</si>
  <si>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</si>
  <si>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</si>
  <si>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</si>
  <si>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</si>
  <si>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</si>
  <si>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</si>
  <si>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</si>
  <si>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руб./кв.м</t>
  </si>
  <si>
    <t>Каменные, кирпичные</t>
  </si>
  <si>
    <t>РО</t>
  </si>
  <si>
    <t xml:space="preserve">Источники финансирования </t>
  </si>
  <si>
    <t>Объем финансирования по 2017 г., руб.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</si>
  <si>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</si>
  <si>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</si>
  <si>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</si>
  <si>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</si>
  <si>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</si>
  <si>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НУ</t>
  </si>
  <si>
    <t>Объем финансирования по 2018 г., руб.</t>
  </si>
  <si>
    <t>Объем финансирования по 2019 г., руб.</t>
  </si>
  <si>
    <t>Панельные</t>
  </si>
  <si>
    <t>ТСЖ</t>
  </si>
  <si>
    <t>Итого по поселок Никологоры</t>
  </si>
  <si>
    <t>п Никологоры пер Красноармейский д.7</t>
  </si>
  <si>
    <t>п Никологоры ул Пушкинская д.48</t>
  </si>
  <si>
    <t>п Никологоры ул Советская д.26</t>
  </si>
  <si>
    <t>п Никологоры ул Е.Игошина д.1а</t>
  </si>
  <si>
    <t>п Никологоры ул Е.Игошина д.2а</t>
  </si>
  <si>
    <t>п Никологоры ул Е.Игошина д.3а</t>
  </si>
  <si>
    <t>п Никологоры ул Е.Игошина д.6а</t>
  </si>
  <si>
    <t>п Приозерный ул Кирзаводская д.2</t>
  </si>
  <si>
    <t>п Никологоры пер Пушкинский д.1а</t>
  </si>
  <si>
    <t>п Никологоры пер Пушкинский д.14</t>
  </si>
  <si>
    <t>п Никологоры ул 1-я Пролетарская д.53</t>
  </si>
  <si>
    <t>п Никологоры ул Е.Игошина д.8а</t>
  </si>
  <si>
    <t>п Никологоры ул 1-я Пролетарская д.57</t>
  </si>
  <si>
    <t>п Никологоры ул 3-я Пролетарская д.28</t>
  </si>
  <si>
    <t>Итого по поселок Никологоры по 2019 году</t>
  </si>
  <si>
    <t>Итого по поселок Никологоры по 2018 году</t>
  </si>
  <si>
    <t>Итого по поселок Никологоры по краткосрочному плану 2017 года</t>
  </si>
  <si>
    <t>Итого по поселок Никологоры по 2017 году</t>
  </si>
  <si>
    <t>ТСЖ "Дельфин"</t>
  </si>
  <si>
    <t>Плановый год капитального ремонта</t>
  </si>
  <si>
    <t>Уровень оплаты взносов на капитальный ремонт МКД</t>
  </si>
  <si>
    <t>виды, установленные ч.1 ст.166 Жилищного Кодекса РФ</t>
  </si>
  <si>
    <t>капитальный ремонт внутридомовых инженерных систем вентиляции и дымоудаления при капитальном ремонте         крыш</t>
  </si>
  <si>
    <t>ремонт выпусков системы водоотведения до первого смотрового колодца при     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</si>
  <si>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       (тепловой энергии, горячей и холодной воды, электрической энергии, газа), с                       оборудованием устройств автоматизации и диспетчеризации, при проведении              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</si>
  <si>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               ремонта внутридомовых инженерных систем теплоснабжения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</si>
  <si>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</si>
  <si>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%</t>
  </si>
  <si>
    <t>Многоквартирные дома, при ремонте которых подрядными организациями не устранены недостатки в установленные договорами сроки своими силами</t>
  </si>
  <si>
    <t>п Никологоры ул 1-я Пролетарская д.61</t>
  </si>
  <si>
    <t>2023-2025</t>
  </si>
  <si>
    <t>п Никологоры ул Е. Игошина д.22а</t>
  </si>
  <si>
    <t>2020-2022</t>
  </si>
  <si>
    <t>Адрес многоквартирного дома (далее - МКД)</t>
  </si>
  <si>
    <t>Х</t>
  </si>
  <si>
    <t>Источники финансирования краткосрочного плана
реализации региональной программы капитального ремонта
общего имущества в многоквартирных домах
на территории муниципального образования поселок Никологоры на период 2017-2019 годы</t>
  </si>
  <si>
    <t>Приложение № 1 к постановлению от 27.12.2018 № 285</t>
  </si>
  <si>
    <t>Приложение № 2 от 27.12.2018 № 285</t>
  </si>
  <si>
    <t>Приложение № 3 к постановлению от 27.12.2018 № 285</t>
  </si>
  <si>
    <t>Приложение № 4 к постановлению от 27.12.2018 № 285</t>
  </si>
  <si>
    <t>Приложение № 5 к постановлению от 27.12.2018 № 285</t>
  </si>
</sst>
</file>

<file path=xl/styles.xml><?xml version="1.0" encoding="utf-8"?>
<styleSheet xmlns="http://schemas.openxmlformats.org/spreadsheetml/2006/main">
  <numFmts count="3">
    <numFmt numFmtId="164" formatCode="[$-419]General"/>
    <numFmt numFmtId="165" formatCode="###\ ###\ ###\ ##0"/>
    <numFmt numFmtId="166" formatCode="###\ ###\ ###\ ##0.0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9" fillId="0" borderId="0"/>
    <xf numFmtId="164" fontId="10" fillId="0" borderId="0"/>
    <xf numFmtId="0" fontId="1" fillId="0" borderId="0"/>
    <xf numFmtId="0" fontId="1" fillId="0" borderId="0"/>
    <xf numFmtId="0" fontId="1" fillId="0" borderId="0"/>
  </cellStyleXfs>
  <cellXfs count="123">
    <xf numFmtId="0" fontId="0" fillId="0" borderId="0" xfId="0"/>
    <xf numFmtId="0" fontId="2" fillId="0" borderId="0" xfId="0" applyFont="1" applyFill="1"/>
    <xf numFmtId="0" fontId="2" fillId="0" borderId="8" xfId="0" applyFont="1" applyFill="1" applyBorder="1" applyAlignment="1">
      <alignment horizontal="center" vertical="center" textRotation="90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/>
    </xf>
    <xf numFmtId="3" fontId="2" fillId="0" borderId="1" xfId="3" applyNumberFormat="1" applyFont="1" applyFill="1" applyBorder="1" applyAlignment="1">
      <alignment horizontal="center" vertical="center"/>
    </xf>
    <xf numFmtId="4" fontId="2" fillId="0" borderId="1" xfId="3" applyNumberFormat="1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 wrapText="1"/>
    </xf>
    <xf numFmtId="3" fontId="2" fillId="0" borderId="2" xfId="3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8" fillId="0" borderId="0" xfId="0" applyFont="1"/>
    <xf numFmtId="0" fontId="0" fillId="0" borderId="0" xfId="0"/>
    <xf numFmtId="0" fontId="0" fillId="0" borderId="0" xfId="0" applyFill="1"/>
    <xf numFmtId="0" fontId="2" fillId="0" borderId="11" xfId="0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left"/>
    </xf>
    <xf numFmtId="166" fontId="8" fillId="0" borderId="1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right"/>
    </xf>
    <xf numFmtId="0" fontId="2" fillId="0" borderId="1" xfId="7" applyFont="1" applyFill="1" applyBorder="1" applyAlignment="1">
      <alignment horizontal="center" vertical="center"/>
    </xf>
    <xf numFmtId="1" fontId="2" fillId="0" borderId="1" xfId="7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textRotation="90" wrapText="1"/>
    </xf>
    <xf numFmtId="2" fontId="2" fillId="0" borderId="7" xfId="0" applyNumberFormat="1" applyFont="1" applyFill="1" applyBorder="1" applyAlignment="1">
      <alignment horizontal="center" vertical="center" textRotation="90" wrapText="1"/>
    </xf>
    <xf numFmtId="2" fontId="2" fillId="0" borderId="5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textRotation="90" wrapText="1"/>
    </xf>
    <xf numFmtId="4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 textRotation="90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center" vertical="center" wrapText="1"/>
    </xf>
    <xf numFmtId="0" fontId="2" fillId="0" borderId="12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2" fillId="0" borderId="14" xfId="3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4" fontId="2" fillId="0" borderId="1" xfId="3" applyNumberFormat="1" applyFont="1" applyFill="1" applyBorder="1" applyAlignment="1">
      <alignment horizontal="center" vertical="center" textRotation="90" wrapText="1"/>
    </xf>
    <xf numFmtId="4" fontId="2" fillId="0" borderId="1" xfId="3" applyNumberFormat="1" applyFont="1" applyFill="1" applyBorder="1" applyAlignment="1">
      <alignment horizontal="center" vertical="center" wrapText="1"/>
    </xf>
    <xf numFmtId="3" fontId="2" fillId="0" borderId="1" xfId="3" applyNumberFormat="1" applyFont="1" applyFill="1" applyBorder="1" applyAlignment="1">
      <alignment horizontal="center" vertical="center" textRotation="90" wrapText="1"/>
    </xf>
    <xf numFmtId="3" fontId="2" fillId="0" borderId="1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left" textRotation="90" wrapText="1"/>
    </xf>
    <xf numFmtId="0" fontId="2" fillId="0" borderId="5" xfId="3" applyFont="1" applyFill="1" applyBorder="1" applyAlignment="1">
      <alignment horizontal="left" textRotation="90" wrapText="1"/>
    </xf>
    <xf numFmtId="0" fontId="2" fillId="0" borderId="7" xfId="3" applyFont="1" applyFill="1" applyBorder="1" applyAlignment="1">
      <alignment horizontal="left" textRotation="90" wrapText="1"/>
    </xf>
    <xf numFmtId="0" fontId="7" fillId="0" borderId="0" xfId="0" applyFont="1" applyAlignment="1">
      <alignment horizontal="center" wrapText="1"/>
    </xf>
    <xf numFmtId="2" fontId="2" fillId="0" borderId="1" xfId="8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2" fontId="2" fillId="0" borderId="2" xfId="8" applyNumberFormat="1" applyFont="1" applyFill="1" applyBorder="1" applyAlignment="1">
      <alignment horizontal="center" vertical="center" textRotation="90" wrapText="1"/>
    </xf>
    <xf numFmtId="2" fontId="2" fillId="0" borderId="7" xfId="8" applyNumberFormat="1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7" applyFont="1" applyFill="1" applyBorder="1" applyAlignment="1">
      <alignment horizontal="center" vertical="center" textRotation="90" wrapText="1"/>
    </xf>
    <xf numFmtId="0" fontId="2" fillId="0" borderId="1" xfId="7" applyFont="1" applyFill="1" applyBorder="1" applyAlignment="1">
      <alignment vertical="center" wrapText="1"/>
    </xf>
    <xf numFmtId="0" fontId="2" fillId="0" borderId="2" xfId="7" applyFont="1" applyFill="1" applyBorder="1" applyAlignment="1">
      <alignment horizontal="center" vertical="center" textRotation="90" wrapText="1"/>
    </xf>
    <xf numFmtId="0" fontId="2" fillId="0" borderId="5" xfId="7" applyFont="1" applyFill="1" applyBorder="1" applyAlignment="1">
      <alignment vertical="center" wrapText="1"/>
    </xf>
    <xf numFmtId="0" fontId="2" fillId="0" borderId="7" xfId="7" applyFont="1" applyFill="1" applyBorder="1" applyAlignment="1">
      <alignment vertical="center"/>
    </xf>
    <xf numFmtId="0" fontId="2" fillId="0" borderId="11" xfId="7" applyFont="1" applyFill="1" applyBorder="1" applyAlignment="1">
      <alignment horizontal="center" vertical="center"/>
    </xf>
    <xf numFmtId="0" fontId="2" fillId="0" borderId="15" xfId="7" applyFont="1" applyFill="1" applyBorder="1" applyAlignment="1">
      <alignment horizontal="center" vertical="center"/>
    </xf>
    <xf numFmtId="0" fontId="2" fillId="0" borderId="10" xfId="7" applyFont="1" applyFill="1" applyBorder="1" applyAlignment="1">
      <alignment horizontal="center" vertical="center"/>
    </xf>
    <xf numFmtId="0" fontId="2" fillId="0" borderId="1" xfId="7" applyFont="1" applyFill="1" applyBorder="1" applyAlignment="1">
      <alignment horizontal="center" textRotation="90" wrapText="1"/>
    </xf>
    <xf numFmtId="0" fontId="2" fillId="0" borderId="1" xfId="7" applyFont="1" applyFill="1" applyBorder="1" applyAlignment="1">
      <alignment horizontal="center" wrapText="1"/>
    </xf>
    <xf numFmtId="0" fontId="2" fillId="0" borderId="1" xfId="7" applyFont="1" applyFill="1" applyBorder="1" applyAlignment="1">
      <alignment vertical="center"/>
    </xf>
    <xf numFmtId="0" fontId="2" fillId="0" borderId="5" xfId="7" applyFont="1" applyFill="1" applyBorder="1" applyAlignment="1">
      <alignment horizontal="center" vertical="center" wrapText="1"/>
    </xf>
    <xf numFmtId="0" fontId="2" fillId="0" borderId="7" xfId="7" applyFont="1" applyFill="1" applyBorder="1" applyAlignment="1">
      <alignment horizontal="center" vertical="center"/>
    </xf>
    <xf numFmtId="0" fontId="2" fillId="0" borderId="7" xfId="7" applyFont="1" applyFill="1" applyBorder="1" applyAlignment="1">
      <alignment vertical="center" wrapText="1"/>
    </xf>
    <xf numFmtId="0" fontId="2" fillId="0" borderId="1" xfId="7" applyFont="1" applyFill="1" applyBorder="1" applyAlignment="1">
      <alignment horizontal="center" vertical="center" wrapText="1"/>
    </xf>
    <xf numFmtId="1" fontId="2" fillId="0" borderId="2" xfId="7" applyNumberFormat="1" applyFont="1" applyFill="1" applyBorder="1" applyAlignment="1">
      <alignment horizontal="center" textRotation="90" wrapText="1"/>
    </xf>
    <xf numFmtId="1" fontId="2" fillId="0" borderId="5" xfId="7" applyNumberFormat="1" applyFont="1" applyFill="1" applyBorder="1" applyAlignment="1">
      <alignment horizontal="center" wrapText="1"/>
    </xf>
    <xf numFmtId="1" fontId="2" fillId="0" borderId="7" xfId="7" applyNumberFormat="1" applyFont="1" applyFill="1" applyBorder="1" applyAlignment="1">
      <alignment horizontal="center" wrapText="1"/>
    </xf>
    <xf numFmtId="0" fontId="2" fillId="0" borderId="2" xfId="7" applyFont="1" applyFill="1" applyBorder="1" applyAlignment="1">
      <alignment horizontal="center" textRotation="90" wrapText="1"/>
    </xf>
    <xf numFmtId="0" fontId="2" fillId="0" borderId="5" xfId="7" applyFont="1" applyFill="1" applyBorder="1" applyAlignment="1">
      <alignment horizontal="center" textRotation="90" wrapText="1"/>
    </xf>
    <xf numFmtId="0" fontId="2" fillId="0" borderId="7" xfId="7" applyFont="1" applyFill="1" applyBorder="1" applyAlignment="1">
      <alignment horizontal="center" textRotation="90" wrapText="1"/>
    </xf>
    <xf numFmtId="0" fontId="2" fillId="0" borderId="2" xfId="7" applyFont="1" applyFill="1" applyBorder="1" applyAlignment="1">
      <alignment horizontal="center" vertical="center" wrapText="1"/>
    </xf>
    <xf numFmtId="0" fontId="2" fillId="0" borderId="7" xfId="7" applyFont="1" applyFill="1" applyBorder="1" applyAlignment="1">
      <alignment horizontal="center" vertical="center" wrapText="1"/>
    </xf>
  </cellXfs>
  <cellStyles count="10">
    <cellStyle name="Excel Built-in Normal" xfId="5"/>
    <cellStyle name="Excel Built-in Normal 1 3" xfId="6"/>
    <cellStyle name="Обычный" xfId="0" builtinId="0"/>
    <cellStyle name="Обычный 11" xfId="8"/>
    <cellStyle name="Обычный 2" xfId="4"/>
    <cellStyle name="Обычный 2 3" xfId="3"/>
    <cellStyle name="Обычный 2 8" xfId="7"/>
    <cellStyle name="Обычный 3" xfId="2"/>
    <cellStyle name="Обычный 8" xfId="9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28"/>
  <sheetViews>
    <sheetView topLeftCell="X1" zoomScale="60" zoomScaleNormal="60" workbookViewId="0">
      <selection activeCell="AE3" sqref="AE3"/>
    </sheetView>
  </sheetViews>
  <sheetFormatPr defaultRowHeight="15"/>
  <cols>
    <col min="1" max="1" width="0" style="24" hidden="1" customWidth="1"/>
    <col min="2" max="2" width="12.42578125" style="24" customWidth="1"/>
    <col min="3" max="3" width="72.42578125" style="24" customWidth="1"/>
    <col min="4" max="4" width="24.140625" style="24" customWidth="1"/>
    <col min="5" max="5" width="24.42578125" style="24" customWidth="1"/>
    <col min="6" max="6" width="22.140625" style="24" customWidth="1"/>
    <col min="7" max="7" width="23.5703125" style="24" customWidth="1"/>
    <col min="8" max="8" width="25.28515625" style="24" customWidth="1"/>
    <col min="9" max="9" width="22.140625" style="24" customWidth="1"/>
    <col min="10" max="10" width="26.7109375" style="24" customWidth="1"/>
    <col min="11" max="11" width="19.140625" style="24" customWidth="1"/>
    <col min="12" max="12" width="19.28515625" style="24" customWidth="1"/>
    <col min="13" max="13" width="28.28515625" style="24" customWidth="1"/>
    <col min="14" max="14" width="27.85546875" style="24" customWidth="1"/>
    <col min="15" max="15" width="22.85546875" style="24" customWidth="1"/>
    <col min="16" max="16" width="23.42578125" style="24" customWidth="1"/>
    <col min="17" max="17" width="21.7109375" style="24" customWidth="1"/>
    <col min="18" max="18" width="19.42578125" style="24" customWidth="1"/>
    <col min="19" max="19" width="23.140625" style="24" customWidth="1"/>
    <col min="20" max="20" width="22.42578125" style="24" customWidth="1"/>
    <col min="21" max="21" width="23.85546875" style="24" customWidth="1"/>
    <col min="22" max="22" width="25.7109375" style="24" customWidth="1"/>
    <col min="23" max="23" width="25.42578125" style="24" customWidth="1"/>
    <col min="24" max="24" width="26" style="24" customWidth="1"/>
    <col min="25" max="25" width="28.7109375" style="24" customWidth="1"/>
    <col min="26" max="26" width="24.140625" style="24" customWidth="1"/>
    <col min="27" max="27" width="32.140625" style="24" customWidth="1"/>
    <col min="28" max="28" width="28.5703125" style="24" customWidth="1"/>
    <col min="29" max="29" width="24.85546875" style="24" customWidth="1"/>
    <col min="30" max="30" width="25.5703125" style="24" customWidth="1"/>
    <col min="31" max="31" width="23.28515625" style="24" customWidth="1"/>
    <col min="32" max="32" width="38.140625" style="24" customWidth="1"/>
    <col min="33" max="33" width="30.42578125" style="24" customWidth="1"/>
    <col min="34" max="34" width="36.140625" style="24" customWidth="1"/>
    <col min="35" max="16384" width="9.140625" style="24"/>
  </cols>
  <sheetData>
    <row r="2" spans="1:34">
      <c r="AF2" s="24" t="s">
        <v>107</v>
      </c>
    </row>
    <row r="4" spans="1:34" ht="18.75">
      <c r="A4" s="1"/>
      <c r="B4" s="52" t="s">
        <v>0</v>
      </c>
      <c r="C4" s="52" t="s">
        <v>1</v>
      </c>
      <c r="D4" s="54" t="s">
        <v>2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7" t="s">
        <v>3</v>
      </c>
      <c r="V4" s="58"/>
      <c r="W4" s="58"/>
      <c r="X4" s="58"/>
      <c r="Y4" s="58"/>
      <c r="Z4" s="58"/>
      <c r="AA4" s="58"/>
      <c r="AB4" s="58"/>
      <c r="AC4" s="58"/>
      <c r="AD4" s="58"/>
      <c r="AE4" s="58"/>
      <c r="AF4" s="62" t="s">
        <v>4</v>
      </c>
      <c r="AG4" s="62" t="s">
        <v>5</v>
      </c>
      <c r="AH4" s="62" t="s">
        <v>6</v>
      </c>
    </row>
    <row r="5" spans="1:34" ht="18.75">
      <c r="A5" s="1"/>
      <c r="B5" s="52"/>
      <c r="C5" s="52"/>
      <c r="D5" s="55"/>
      <c r="E5" s="52" t="s">
        <v>7</v>
      </c>
      <c r="F5" s="52"/>
      <c r="G5" s="52"/>
      <c r="H5" s="52"/>
      <c r="I5" s="52"/>
      <c r="J5" s="52"/>
      <c r="K5" s="65" t="s">
        <v>8</v>
      </c>
      <c r="L5" s="66"/>
      <c r="M5" s="65" t="s">
        <v>9</v>
      </c>
      <c r="N5" s="66"/>
      <c r="O5" s="65" t="s">
        <v>10</v>
      </c>
      <c r="P5" s="66"/>
      <c r="Q5" s="65" t="s">
        <v>11</v>
      </c>
      <c r="R5" s="66"/>
      <c r="S5" s="65" t="s">
        <v>12</v>
      </c>
      <c r="T5" s="66"/>
      <c r="U5" s="59" t="s">
        <v>13</v>
      </c>
      <c r="V5" s="59" t="s">
        <v>14</v>
      </c>
      <c r="W5" s="59" t="s">
        <v>15</v>
      </c>
      <c r="X5" s="59" t="s">
        <v>16</v>
      </c>
      <c r="Y5" s="59" t="s">
        <v>17</v>
      </c>
      <c r="Z5" s="59" t="s">
        <v>18</v>
      </c>
      <c r="AA5" s="59" t="s">
        <v>19</v>
      </c>
      <c r="AB5" s="59" t="s">
        <v>20</v>
      </c>
      <c r="AC5" s="59" t="s">
        <v>21</v>
      </c>
      <c r="AD5" s="69" t="s">
        <v>22</v>
      </c>
      <c r="AE5" s="59" t="s">
        <v>23</v>
      </c>
      <c r="AF5" s="63"/>
      <c r="AG5" s="63"/>
      <c r="AH5" s="63"/>
    </row>
    <row r="6" spans="1:34" ht="333.75" customHeight="1">
      <c r="A6" s="1"/>
      <c r="B6" s="52"/>
      <c r="C6" s="52"/>
      <c r="D6" s="56"/>
      <c r="E6" s="2" t="s">
        <v>24</v>
      </c>
      <c r="F6" s="2" t="s">
        <v>25</v>
      </c>
      <c r="G6" s="2" t="s">
        <v>26</v>
      </c>
      <c r="H6" s="2" t="s">
        <v>27</v>
      </c>
      <c r="I6" s="2" t="s">
        <v>28</v>
      </c>
      <c r="J6" s="2" t="s">
        <v>29</v>
      </c>
      <c r="K6" s="67"/>
      <c r="L6" s="68"/>
      <c r="M6" s="67"/>
      <c r="N6" s="68"/>
      <c r="O6" s="67"/>
      <c r="P6" s="68"/>
      <c r="Q6" s="67"/>
      <c r="R6" s="68"/>
      <c r="S6" s="67"/>
      <c r="T6" s="68"/>
      <c r="U6" s="60"/>
      <c r="V6" s="60"/>
      <c r="W6" s="60"/>
      <c r="X6" s="60"/>
      <c r="Y6" s="60"/>
      <c r="Z6" s="60"/>
      <c r="AA6" s="60"/>
      <c r="AB6" s="60"/>
      <c r="AC6" s="60"/>
      <c r="AD6" s="70"/>
      <c r="AE6" s="61"/>
      <c r="AF6" s="63"/>
      <c r="AG6" s="63"/>
      <c r="AH6" s="63"/>
    </row>
    <row r="7" spans="1:34" ht="18.75">
      <c r="A7" s="1"/>
      <c r="B7" s="53"/>
      <c r="C7" s="53"/>
      <c r="D7" s="3" t="s">
        <v>30</v>
      </c>
      <c r="E7" s="3" t="s">
        <v>30</v>
      </c>
      <c r="F7" s="3" t="s">
        <v>30</v>
      </c>
      <c r="G7" s="3" t="s">
        <v>30</v>
      </c>
      <c r="H7" s="3" t="s">
        <v>30</v>
      </c>
      <c r="I7" s="3" t="s">
        <v>30</v>
      </c>
      <c r="J7" s="3" t="s">
        <v>30</v>
      </c>
      <c r="K7" s="4" t="s">
        <v>31</v>
      </c>
      <c r="L7" s="28" t="s">
        <v>30</v>
      </c>
      <c r="M7" s="28" t="s">
        <v>32</v>
      </c>
      <c r="N7" s="28" t="s">
        <v>30</v>
      </c>
      <c r="O7" s="28" t="s">
        <v>32</v>
      </c>
      <c r="P7" s="28" t="s">
        <v>30</v>
      </c>
      <c r="Q7" s="28" t="s">
        <v>32</v>
      </c>
      <c r="R7" s="28" t="s">
        <v>30</v>
      </c>
      <c r="S7" s="28" t="s">
        <v>33</v>
      </c>
      <c r="T7" s="28" t="s">
        <v>30</v>
      </c>
      <c r="U7" s="28" t="s">
        <v>30</v>
      </c>
      <c r="V7" s="5" t="s">
        <v>30</v>
      </c>
      <c r="W7" s="28" t="s">
        <v>30</v>
      </c>
      <c r="X7" s="28" t="s">
        <v>30</v>
      </c>
      <c r="Y7" s="3" t="s">
        <v>30</v>
      </c>
      <c r="Z7" s="28" t="s">
        <v>30</v>
      </c>
      <c r="AA7" s="28" t="s">
        <v>30</v>
      </c>
      <c r="AB7" s="28" t="s">
        <v>30</v>
      </c>
      <c r="AC7" s="28" t="s">
        <v>30</v>
      </c>
      <c r="AD7" s="3" t="s">
        <v>30</v>
      </c>
      <c r="AE7" s="28" t="s">
        <v>30</v>
      </c>
      <c r="AF7" s="64"/>
      <c r="AG7" s="64"/>
      <c r="AH7" s="64"/>
    </row>
    <row r="8" spans="1:34" ht="18.75">
      <c r="A8" s="6"/>
      <c r="B8" s="28">
        <v>1</v>
      </c>
      <c r="C8" s="28">
        <v>2</v>
      </c>
      <c r="D8" s="28">
        <v>3</v>
      </c>
      <c r="E8" s="28">
        <v>4</v>
      </c>
      <c r="F8" s="28">
        <v>5</v>
      </c>
      <c r="G8" s="28">
        <v>6</v>
      </c>
      <c r="H8" s="28">
        <v>7</v>
      </c>
      <c r="I8" s="28">
        <v>8</v>
      </c>
      <c r="J8" s="28">
        <v>9</v>
      </c>
      <c r="K8" s="4">
        <v>10</v>
      </c>
      <c r="L8" s="28">
        <v>11</v>
      </c>
      <c r="M8" s="28">
        <v>12</v>
      </c>
      <c r="N8" s="28">
        <v>13</v>
      </c>
      <c r="O8" s="4">
        <v>14</v>
      </c>
      <c r="P8" s="28">
        <v>15</v>
      </c>
      <c r="Q8" s="28">
        <v>16</v>
      </c>
      <c r="R8" s="28">
        <v>17</v>
      </c>
      <c r="S8" s="4">
        <v>18</v>
      </c>
      <c r="T8" s="28">
        <v>19</v>
      </c>
      <c r="U8" s="28">
        <v>20</v>
      </c>
      <c r="V8" s="28">
        <v>21</v>
      </c>
      <c r="W8" s="4">
        <v>22</v>
      </c>
      <c r="X8" s="4">
        <v>23</v>
      </c>
      <c r="Y8" s="4">
        <v>24</v>
      </c>
      <c r="Z8" s="4">
        <v>25</v>
      </c>
      <c r="AA8" s="4">
        <v>26</v>
      </c>
      <c r="AB8" s="4">
        <v>27</v>
      </c>
      <c r="AC8" s="4">
        <v>28</v>
      </c>
      <c r="AD8" s="4">
        <v>29</v>
      </c>
      <c r="AE8" s="4">
        <v>30</v>
      </c>
      <c r="AF8" s="4">
        <v>31</v>
      </c>
      <c r="AG8" s="4">
        <v>32</v>
      </c>
      <c r="AH8" s="4">
        <v>33</v>
      </c>
    </row>
    <row r="9" spans="1:34" ht="18.75">
      <c r="B9" s="10" t="s">
        <v>88</v>
      </c>
      <c r="C9" s="9"/>
      <c r="D9" s="8">
        <v>132044.19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132044.19</v>
      </c>
      <c r="AE9" s="8">
        <v>0</v>
      </c>
      <c r="AF9" s="32" t="s">
        <v>34</v>
      </c>
      <c r="AG9" s="32" t="s">
        <v>34</v>
      </c>
      <c r="AH9" s="32" t="s">
        <v>34</v>
      </c>
    </row>
    <row r="10" spans="1:34" ht="18.75">
      <c r="B10" s="7">
        <v>1</v>
      </c>
      <c r="C10" s="9" t="s">
        <v>71</v>
      </c>
      <c r="D10" s="8">
        <v>89572.76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89572.76</v>
      </c>
      <c r="AE10" s="8">
        <v>0</v>
      </c>
      <c r="AF10" s="32">
        <v>2017</v>
      </c>
      <c r="AG10" s="32" t="s">
        <v>35</v>
      </c>
      <c r="AH10" s="32" t="s">
        <v>35</v>
      </c>
    </row>
    <row r="11" spans="1:34" ht="18.75">
      <c r="B11" s="7">
        <v>2</v>
      </c>
      <c r="C11" s="9" t="s">
        <v>72</v>
      </c>
      <c r="D11" s="8">
        <v>42471.43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42471.43</v>
      </c>
      <c r="AE11" s="8">
        <v>0</v>
      </c>
      <c r="AF11" s="32">
        <v>2017</v>
      </c>
      <c r="AG11" s="32" t="s">
        <v>35</v>
      </c>
      <c r="AH11" s="32" t="s">
        <v>35</v>
      </c>
    </row>
    <row r="12" spans="1:34" ht="18.75">
      <c r="B12" s="10" t="s">
        <v>87</v>
      </c>
      <c r="C12" s="9"/>
      <c r="D12" s="8">
        <v>2498320.19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1322.25</v>
      </c>
      <c r="N12" s="8">
        <v>2423949.6799999997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8923.5400000000009</v>
      </c>
      <c r="AD12" s="8">
        <v>65446.97</v>
      </c>
      <c r="AE12" s="8">
        <v>0</v>
      </c>
      <c r="AF12" s="32" t="s">
        <v>34</v>
      </c>
      <c r="AG12" s="32" t="s">
        <v>34</v>
      </c>
      <c r="AH12" s="32" t="s">
        <v>34</v>
      </c>
    </row>
    <row r="13" spans="1:34" ht="18.75">
      <c r="B13" s="7">
        <v>1</v>
      </c>
      <c r="C13" s="9" t="s">
        <v>71</v>
      </c>
      <c r="D13" s="8">
        <v>1829046.7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1100</v>
      </c>
      <c r="N13" s="8">
        <v>1829046.7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32" t="s">
        <v>35</v>
      </c>
      <c r="AG13" s="32">
        <v>2018</v>
      </c>
      <c r="AH13" s="32" t="s">
        <v>35</v>
      </c>
    </row>
    <row r="14" spans="1:34" ht="18.75">
      <c r="B14" s="7">
        <v>2</v>
      </c>
      <c r="C14" s="9" t="s">
        <v>72</v>
      </c>
      <c r="D14" s="8">
        <v>603826.52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222.25</v>
      </c>
      <c r="N14" s="8">
        <v>594902.98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8923.5400000000009</v>
      </c>
      <c r="AD14" s="8">
        <v>0</v>
      </c>
      <c r="AE14" s="8">
        <v>0</v>
      </c>
      <c r="AF14" s="32" t="s">
        <v>35</v>
      </c>
      <c r="AG14" s="32">
        <v>2018</v>
      </c>
      <c r="AH14" s="32">
        <v>2018</v>
      </c>
    </row>
    <row r="15" spans="1:34" ht="18.75">
      <c r="B15" s="7">
        <v>3</v>
      </c>
      <c r="C15" s="9" t="s">
        <v>73</v>
      </c>
      <c r="D15" s="8">
        <v>65446.97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65446.97</v>
      </c>
      <c r="AE15" s="8">
        <v>0</v>
      </c>
      <c r="AF15" s="32">
        <v>2018</v>
      </c>
      <c r="AG15" s="32" t="s">
        <v>35</v>
      </c>
      <c r="AH15" s="32" t="s">
        <v>35</v>
      </c>
    </row>
    <row r="16" spans="1:34" ht="18.75">
      <c r="B16" s="10" t="s">
        <v>86</v>
      </c>
      <c r="C16" s="9"/>
      <c r="D16" s="8">
        <v>11160838.800000001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2853.48</v>
      </c>
      <c r="N16" s="8">
        <v>10387535.389999999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155813.03</v>
      </c>
      <c r="AD16" s="8">
        <v>617490.38</v>
      </c>
      <c r="AE16" s="8">
        <v>0</v>
      </c>
      <c r="AF16" s="32" t="s">
        <v>34</v>
      </c>
      <c r="AG16" s="32" t="s">
        <v>34</v>
      </c>
      <c r="AH16" s="32" t="s">
        <v>34</v>
      </c>
    </row>
    <row r="17" spans="2:34" ht="18.75">
      <c r="B17" s="7">
        <v>1</v>
      </c>
      <c r="C17" s="9" t="s">
        <v>74</v>
      </c>
      <c r="D17" s="8">
        <v>819850.16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194.7</v>
      </c>
      <c r="N17" s="8">
        <v>751950.17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11279.25</v>
      </c>
      <c r="AD17" s="8">
        <v>56620.74</v>
      </c>
      <c r="AE17" s="8">
        <v>0</v>
      </c>
      <c r="AF17" s="32">
        <v>2018</v>
      </c>
      <c r="AG17" s="32">
        <v>2018</v>
      </c>
      <c r="AH17" s="32">
        <v>2018</v>
      </c>
    </row>
    <row r="18" spans="2:34" ht="18.75">
      <c r="B18" s="7">
        <v>2</v>
      </c>
      <c r="C18" s="9" t="s">
        <v>75</v>
      </c>
      <c r="D18" s="8">
        <v>840817.08000000007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236.44</v>
      </c>
      <c r="N18" s="8">
        <v>748210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11223.15</v>
      </c>
      <c r="AD18" s="8">
        <v>81383.929999999993</v>
      </c>
      <c r="AE18" s="8">
        <v>0</v>
      </c>
      <c r="AF18" s="32">
        <v>2018</v>
      </c>
      <c r="AG18" s="32">
        <v>2018</v>
      </c>
      <c r="AH18" s="32">
        <v>2018</v>
      </c>
    </row>
    <row r="19" spans="2:34" ht="18.75">
      <c r="B19" s="7">
        <v>3</v>
      </c>
      <c r="C19" s="9" t="s">
        <v>76</v>
      </c>
      <c r="D19" s="8">
        <v>1223329.17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267</v>
      </c>
      <c r="N19" s="8">
        <v>1142542.94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17138.14</v>
      </c>
      <c r="AD19" s="8">
        <v>63648.09</v>
      </c>
      <c r="AE19" s="8">
        <v>0</v>
      </c>
      <c r="AF19" s="32">
        <v>2018</v>
      </c>
      <c r="AG19" s="32">
        <v>2018</v>
      </c>
      <c r="AH19" s="32">
        <v>2018</v>
      </c>
    </row>
    <row r="20" spans="2:34" ht="18.75">
      <c r="B20" s="7">
        <v>4</v>
      </c>
      <c r="C20" s="9" t="s">
        <v>77</v>
      </c>
      <c r="D20" s="8">
        <v>1258412.3699999999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251.16</v>
      </c>
      <c r="N20" s="8">
        <v>1179309.8799999999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17689.650000000001</v>
      </c>
      <c r="AD20" s="8">
        <v>61412.84</v>
      </c>
      <c r="AE20" s="8">
        <v>0</v>
      </c>
      <c r="AF20" s="32">
        <v>2018</v>
      </c>
      <c r="AG20" s="32">
        <v>2018</v>
      </c>
      <c r="AH20" s="32">
        <v>2018</v>
      </c>
    </row>
    <row r="21" spans="2:34" ht="18.75">
      <c r="B21" s="7">
        <v>5</v>
      </c>
      <c r="C21" s="9" t="s">
        <v>78</v>
      </c>
      <c r="D21" s="8">
        <v>1644941.57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427.55</v>
      </c>
      <c r="N21" s="8">
        <v>1538387.54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23075.81</v>
      </c>
      <c r="AD21" s="8">
        <v>83478.22</v>
      </c>
      <c r="AE21" s="8">
        <v>0</v>
      </c>
      <c r="AF21" s="32">
        <v>2018</v>
      </c>
      <c r="AG21" s="32">
        <v>2018</v>
      </c>
      <c r="AH21" s="32">
        <v>2018</v>
      </c>
    </row>
    <row r="22" spans="2:34" ht="18.75">
      <c r="B22" s="7">
        <v>6</v>
      </c>
      <c r="C22" s="9" t="s">
        <v>79</v>
      </c>
      <c r="D22" s="8">
        <v>818723.76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202</v>
      </c>
      <c r="N22" s="8">
        <v>749081.77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11236.23</v>
      </c>
      <c r="AD22" s="8">
        <v>58405.760000000002</v>
      </c>
      <c r="AE22" s="8">
        <v>0</v>
      </c>
      <c r="AF22" s="32">
        <v>2018</v>
      </c>
      <c r="AG22" s="32">
        <v>2019</v>
      </c>
      <c r="AH22" s="32">
        <v>2019</v>
      </c>
    </row>
    <row r="23" spans="2:34" ht="18.75">
      <c r="B23" s="7">
        <v>7</v>
      </c>
      <c r="C23" s="9" t="s">
        <v>80</v>
      </c>
      <c r="D23" s="8">
        <v>746279.29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185.5</v>
      </c>
      <c r="N23" s="8">
        <v>679846.8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10197.700000000001</v>
      </c>
      <c r="AD23" s="8">
        <v>56234.79</v>
      </c>
      <c r="AE23" s="8">
        <v>0</v>
      </c>
      <c r="AF23" s="32">
        <v>2018</v>
      </c>
      <c r="AG23" s="32">
        <v>2018</v>
      </c>
      <c r="AH23" s="32">
        <v>2018</v>
      </c>
    </row>
    <row r="24" spans="2:34" ht="18.75">
      <c r="B24" s="7">
        <v>8</v>
      </c>
      <c r="C24" s="9" t="s">
        <v>81</v>
      </c>
      <c r="D24" s="8">
        <v>2596857.5500000003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772.09</v>
      </c>
      <c r="N24" s="8">
        <v>2465306.48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36979.599999999999</v>
      </c>
      <c r="AD24" s="8">
        <v>94571.47</v>
      </c>
      <c r="AE24" s="8">
        <v>0</v>
      </c>
      <c r="AF24" s="32">
        <v>2018</v>
      </c>
      <c r="AG24" s="32">
        <v>2018</v>
      </c>
      <c r="AH24" s="32">
        <v>2018</v>
      </c>
    </row>
    <row r="25" spans="2:34" ht="18.75">
      <c r="B25" s="7">
        <v>9</v>
      </c>
      <c r="C25" s="9" t="s">
        <v>82</v>
      </c>
      <c r="D25" s="8">
        <v>1211627.8500000001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317.04000000000002</v>
      </c>
      <c r="N25" s="8">
        <v>1132899.81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16993.5</v>
      </c>
      <c r="AD25" s="8">
        <v>61734.54</v>
      </c>
      <c r="AE25" s="8">
        <v>0</v>
      </c>
      <c r="AF25" s="32">
        <v>2018</v>
      </c>
      <c r="AG25" s="32">
        <v>2018</v>
      </c>
      <c r="AH25" s="32">
        <v>2018</v>
      </c>
    </row>
    <row r="26" spans="2:34" ht="18.75">
      <c r="B26" s="10" t="s">
        <v>85</v>
      </c>
      <c r="C26" s="9"/>
      <c r="D26" s="8">
        <v>6103809.5899999999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1216.3000000000002</v>
      </c>
      <c r="N26" s="8">
        <v>5901512.2999999998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88522.69</v>
      </c>
      <c r="AD26" s="8">
        <v>113774.6</v>
      </c>
      <c r="AE26" s="8">
        <v>0</v>
      </c>
      <c r="AF26" s="32" t="s">
        <v>34</v>
      </c>
      <c r="AG26" s="32" t="s">
        <v>34</v>
      </c>
      <c r="AH26" s="32" t="s">
        <v>34</v>
      </c>
    </row>
    <row r="27" spans="2:34" ht="18.75">
      <c r="B27" s="7">
        <v>1</v>
      </c>
      <c r="C27" s="9" t="s">
        <v>83</v>
      </c>
      <c r="D27" s="8">
        <v>3235811.6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612.6</v>
      </c>
      <c r="N27" s="8">
        <v>3136673.29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47050.1</v>
      </c>
      <c r="AD27" s="8">
        <v>52088.21</v>
      </c>
      <c r="AE27" s="8">
        <v>0</v>
      </c>
      <c r="AF27" s="32">
        <v>2018</v>
      </c>
      <c r="AG27" s="32">
        <v>2019</v>
      </c>
      <c r="AH27" s="32">
        <v>2019</v>
      </c>
    </row>
    <row r="28" spans="2:34" ht="18.75">
      <c r="B28" s="7">
        <v>2</v>
      </c>
      <c r="C28" s="9" t="s">
        <v>84</v>
      </c>
      <c r="D28" s="8">
        <v>2867997.9899999998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603.70000000000005</v>
      </c>
      <c r="N28" s="8">
        <v>2764839.01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41472.589999999997</v>
      </c>
      <c r="AD28" s="8">
        <v>61686.39</v>
      </c>
      <c r="AE28" s="8">
        <v>0</v>
      </c>
      <c r="AF28" s="32">
        <v>2018</v>
      </c>
      <c r="AG28" s="32">
        <v>2019</v>
      </c>
      <c r="AH28" s="32">
        <v>2019</v>
      </c>
    </row>
  </sheetData>
  <mergeCells count="25">
    <mergeCell ref="AG4:AG7"/>
    <mergeCell ref="AH4:AH7"/>
    <mergeCell ref="E5:J5"/>
    <mergeCell ref="K5:L6"/>
    <mergeCell ref="M5:N6"/>
    <mergeCell ref="O5:P6"/>
    <mergeCell ref="Q5:R6"/>
    <mergeCell ref="S5:T6"/>
    <mergeCell ref="U5:U6"/>
    <mergeCell ref="AF4:AF7"/>
    <mergeCell ref="Z5:Z6"/>
    <mergeCell ref="AA5:AA6"/>
    <mergeCell ref="AB5:AB6"/>
    <mergeCell ref="AC5:AC6"/>
    <mergeCell ref="AD5:AD6"/>
    <mergeCell ref="B4:B7"/>
    <mergeCell ref="C4:C7"/>
    <mergeCell ref="D4:D6"/>
    <mergeCell ref="E4:T4"/>
    <mergeCell ref="U4:AE4"/>
    <mergeCell ref="V5:V6"/>
    <mergeCell ref="W5:W6"/>
    <mergeCell ref="X5:X6"/>
    <mergeCell ref="Y5:Y6"/>
    <mergeCell ref="AE5:AE6"/>
  </mergeCells>
  <pageMargins left="0" right="0" top="0" bottom="0" header="0" footer="0"/>
  <pageSetup paperSize="9" scale="1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8"/>
  <sheetViews>
    <sheetView topLeftCell="H1" zoomScale="58" zoomScaleNormal="58" workbookViewId="0">
      <selection activeCell="O2" sqref="O2"/>
    </sheetView>
  </sheetViews>
  <sheetFormatPr defaultRowHeight="18.75"/>
  <cols>
    <col min="1" max="1" width="12.5703125" style="27" customWidth="1"/>
    <col min="2" max="2" width="74.140625" style="27" customWidth="1"/>
    <col min="3" max="3" width="38.42578125" style="27" hidden="1" customWidth="1"/>
    <col min="4" max="4" width="14.5703125" style="27" customWidth="1"/>
    <col min="5" max="5" width="12.5703125" style="27" customWidth="1"/>
    <col min="6" max="6" width="42.42578125" style="27" customWidth="1"/>
    <col min="7" max="8" width="21.5703125" style="27" bestFit="1" customWidth="1"/>
    <col min="9" max="9" width="23" style="27" customWidth="1"/>
    <col min="10" max="10" width="24" style="27" customWidth="1"/>
    <col min="11" max="11" width="25.85546875" style="27" customWidth="1"/>
    <col min="12" max="12" width="24" style="27" customWidth="1"/>
    <col min="13" max="13" width="21.140625" style="27" customWidth="1"/>
    <col min="14" max="14" width="34" style="27" customWidth="1"/>
    <col min="15" max="15" width="64.85546875" style="27" customWidth="1"/>
    <col min="16" max="16" width="31" style="27" customWidth="1"/>
    <col min="17" max="17" width="27.42578125" style="27" hidden="1" customWidth="1"/>
    <col min="18" max="18" width="27.85546875" style="27" hidden="1" customWidth="1"/>
    <col min="19" max="19" width="31.7109375" style="27" hidden="1" customWidth="1"/>
    <col min="20" max="20" width="26.28515625" style="27" customWidth="1"/>
    <col min="21" max="21" width="19.140625" style="27" customWidth="1"/>
    <col min="22" max="16384" width="9.140625" style="27"/>
  </cols>
  <sheetData>
    <row r="2" spans="1:21">
      <c r="O2" s="27" t="s">
        <v>108</v>
      </c>
    </row>
    <row r="4" spans="1:21" ht="81.75" customHeight="1">
      <c r="A4" s="71" t="s">
        <v>0</v>
      </c>
      <c r="B4" s="71" t="s">
        <v>36</v>
      </c>
      <c r="C4" s="29"/>
      <c r="D4" s="71" t="s">
        <v>37</v>
      </c>
      <c r="E4" s="71"/>
      <c r="F4" s="73" t="s">
        <v>38</v>
      </c>
      <c r="G4" s="73" t="s">
        <v>39</v>
      </c>
      <c r="H4" s="73" t="s">
        <v>40</v>
      </c>
      <c r="I4" s="73" t="s">
        <v>41</v>
      </c>
      <c r="J4" s="71" t="s">
        <v>42</v>
      </c>
      <c r="K4" s="71"/>
      <c r="L4" s="85" t="s">
        <v>43</v>
      </c>
      <c r="M4" s="87" t="s">
        <v>44</v>
      </c>
      <c r="N4" s="87" t="s">
        <v>45</v>
      </c>
      <c r="O4" s="71" t="s">
        <v>46</v>
      </c>
      <c r="P4" s="74" t="s">
        <v>47</v>
      </c>
      <c r="Q4" s="75"/>
      <c r="R4" s="75"/>
      <c r="S4" s="76"/>
      <c r="T4" s="83" t="s">
        <v>48</v>
      </c>
      <c r="U4" s="73" t="s">
        <v>49</v>
      </c>
    </row>
    <row r="5" spans="1:21" ht="18.75" customHeight="1">
      <c r="A5" s="71"/>
      <c r="B5" s="71"/>
      <c r="C5" s="29"/>
      <c r="D5" s="73" t="s">
        <v>50</v>
      </c>
      <c r="E5" s="73" t="s">
        <v>51</v>
      </c>
      <c r="F5" s="71"/>
      <c r="G5" s="71"/>
      <c r="H5" s="71"/>
      <c r="I5" s="71"/>
      <c r="J5" s="73" t="s">
        <v>52</v>
      </c>
      <c r="K5" s="73" t="s">
        <v>53</v>
      </c>
      <c r="L5" s="86"/>
      <c r="M5" s="88"/>
      <c r="N5" s="88"/>
      <c r="O5" s="71"/>
      <c r="P5" s="77"/>
      <c r="Q5" s="78"/>
      <c r="R5" s="78"/>
      <c r="S5" s="79"/>
      <c r="T5" s="84"/>
      <c r="U5" s="71"/>
    </row>
    <row r="6" spans="1:21" ht="152.25" customHeight="1">
      <c r="A6" s="71"/>
      <c r="B6" s="71"/>
      <c r="C6" s="29"/>
      <c r="D6" s="71"/>
      <c r="E6" s="71"/>
      <c r="F6" s="71"/>
      <c r="G6" s="71"/>
      <c r="H6" s="71"/>
      <c r="I6" s="71"/>
      <c r="J6" s="71"/>
      <c r="K6" s="71"/>
      <c r="L6" s="86"/>
      <c r="M6" s="88"/>
      <c r="N6" s="88"/>
      <c r="O6" s="71"/>
      <c r="P6" s="80"/>
      <c r="Q6" s="81"/>
      <c r="R6" s="81"/>
      <c r="S6" s="82"/>
      <c r="T6" s="84"/>
      <c r="U6" s="71"/>
    </row>
    <row r="7" spans="1:21">
      <c r="A7" s="72"/>
      <c r="B7" s="72"/>
      <c r="C7" s="30"/>
      <c r="D7" s="72"/>
      <c r="E7" s="72"/>
      <c r="F7" s="71"/>
      <c r="G7" s="72"/>
      <c r="H7" s="72"/>
      <c r="I7" s="30" t="s">
        <v>32</v>
      </c>
      <c r="J7" s="30" t="s">
        <v>32</v>
      </c>
      <c r="K7" s="30" t="s">
        <v>32</v>
      </c>
      <c r="L7" s="11" t="s">
        <v>54</v>
      </c>
      <c r="M7" s="89"/>
      <c r="N7" s="89"/>
      <c r="O7" s="72"/>
      <c r="P7" s="30" t="s">
        <v>30</v>
      </c>
      <c r="Q7" s="30" t="s">
        <v>30</v>
      </c>
      <c r="R7" s="30" t="s">
        <v>30</v>
      </c>
      <c r="S7" s="30" t="s">
        <v>30</v>
      </c>
      <c r="T7" s="12" t="s">
        <v>55</v>
      </c>
      <c r="U7" s="30" t="s">
        <v>55</v>
      </c>
    </row>
    <row r="8" spans="1:21">
      <c r="A8" s="13">
        <v>1</v>
      </c>
      <c r="B8" s="13">
        <v>2</v>
      </c>
      <c r="C8" s="13"/>
      <c r="D8" s="13">
        <v>3</v>
      </c>
      <c r="E8" s="13">
        <v>4</v>
      </c>
      <c r="F8" s="14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5">
        <v>11</v>
      </c>
      <c r="M8" s="13">
        <v>12</v>
      </c>
      <c r="N8" s="13">
        <v>13</v>
      </c>
      <c r="O8" s="13">
        <v>14</v>
      </c>
      <c r="P8" s="13">
        <v>15</v>
      </c>
      <c r="Q8" s="13">
        <v>16</v>
      </c>
      <c r="R8" s="13">
        <v>17</v>
      </c>
      <c r="S8" s="13">
        <v>18</v>
      </c>
      <c r="T8" s="13">
        <v>16</v>
      </c>
      <c r="U8" s="13">
        <v>17</v>
      </c>
    </row>
    <row r="9" spans="1:21">
      <c r="A9" s="10" t="s">
        <v>88</v>
      </c>
      <c r="B9" s="9"/>
      <c r="C9" s="18" t="s">
        <v>70</v>
      </c>
      <c r="D9" s="31" t="s">
        <v>34</v>
      </c>
      <c r="E9" s="31" t="s">
        <v>34</v>
      </c>
      <c r="F9" s="28" t="s">
        <v>34</v>
      </c>
      <c r="G9" s="31" t="s">
        <v>34</v>
      </c>
      <c r="H9" s="31" t="s">
        <v>34</v>
      </c>
      <c r="I9" s="8">
        <v>4418.3</v>
      </c>
      <c r="J9" s="8">
        <v>2819.2999999999997</v>
      </c>
      <c r="K9" s="8">
        <v>2335.6999999999998</v>
      </c>
      <c r="L9" s="16">
        <v>181</v>
      </c>
      <c r="M9" s="28" t="s">
        <v>34</v>
      </c>
      <c r="N9" s="28" t="s">
        <v>34</v>
      </c>
      <c r="O9" s="28" t="s">
        <v>34</v>
      </c>
      <c r="P9" s="8">
        <v>132044.19</v>
      </c>
      <c r="Q9" s="8">
        <v>5727.15</v>
      </c>
      <c r="R9" s="8">
        <v>5727.15</v>
      </c>
      <c r="S9" s="8">
        <v>120589.89000000001</v>
      </c>
      <c r="T9" s="17">
        <v>29.88574564877894</v>
      </c>
      <c r="U9" s="17">
        <v>175.2844820470491</v>
      </c>
    </row>
    <row r="10" spans="1:21">
      <c r="A10" s="7">
        <v>1</v>
      </c>
      <c r="B10" s="9" t="s">
        <v>71</v>
      </c>
      <c r="C10" s="18" t="s">
        <v>70</v>
      </c>
      <c r="D10" s="31">
        <v>1982</v>
      </c>
      <c r="E10" s="31">
        <v>2011</v>
      </c>
      <c r="F10" s="28" t="s">
        <v>68</v>
      </c>
      <c r="G10" s="31">
        <v>5</v>
      </c>
      <c r="H10" s="31">
        <v>6</v>
      </c>
      <c r="I10" s="8">
        <v>4176</v>
      </c>
      <c r="J10" s="8">
        <v>2613.1</v>
      </c>
      <c r="K10" s="8">
        <v>2163.1</v>
      </c>
      <c r="L10" s="16">
        <v>171</v>
      </c>
      <c r="M10" s="28" t="s">
        <v>57</v>
      </c>
      <c r="N10" s="28" t="s">
        <v>69</v>
      </c>
      <c r="O10" s="28" t="s">
        <v>89</v>
      </c>
      <c r="P10" s="8">
        <v>89572.76</v>
      </c>
      <c r="Q10" s="8">
        <v>3885.04</v>
      </c>
      <c r="R10" s="8">
        <v>3885.04</v>
      </c>
      <c r="S10" s="8">
        <v>81802.680000000008</v>
      </c>
      <c r="T10" s="17">
        <v>21.449415708812261</v>
      </c>
      <c r="U10" s="17">
        <v>21.449415708812261</v>
      </c>
    </row>
    <row r="11" spans="1:21">
      <c r="A11" s="7">
        <v>2</v>
      </c>
      <c r="B11" s="9" t="s">
        <v>72</v>
      </c>
      <c r="C11" s="18" t="s">
        <v>70</v>
      </c>
      <c r="D11" s="31">
        <v>1940</v>
      </c>
      <c r="E11" s="31"/>
      <c r="F11" s="32" t="s">
        <v>56</v>
      </c>
      <c r="G11" s="31">
        <v>2</v>
      </c>
      <c r="H11" s="31">
        <v>1</v>
      </c>
      <c r="I11" s="8">
        <v>242.3</v>
      </c>
      <c r="J11" s="8">
        <v>206.2</v>
      </c>
      <c r="K11" s="8">
        <v>172.6</v>
      </c>
      <c r="L11" s="16">
        <v>10</v>
      </c>
      <c r="M11" s="32" t="s">
        <v>57</v>
      </c>
      <c r="N11" s="32" t="s">
        <v>65</v>
      </c>
      <c r="O11" s="32" t="s">
        <v>35</v>
      </c>
      <c r="P11" s="8">
        <v>42471.43</v>
      </c>
      <c r="Q11" s="8">
        <v>1842.11</v>
      </c>
      <c r="R11" s="8">
        <v>1842.11</v>
      </c>
      <c r="S11" s="8">
        <v>38787.21</v>
      </c>
      <c r="T11" s="17">
        <v>175.2844820470491</v>
      </c>
      <c r="U11" s="17">
        <v>175.2844820470491</v>
      </c>
    </row>
    <row r="12" spans="1:21">
      <c r="A12" s="10" t="s">
        <v>87</v>
      </c>
      <c r="B12" s="9"/>
      <c r="C12" s="18" t="s">
        <v>70</v>
      </c>
      <c r="D12" s="31" t="s">
        <v>34</v>
      </c>
      <c r="E12" s="31" t="s">
        <v>34</v>
      </c>
      <c r="F12" s="32" t="s">
        <v>34</v>
      </c>
      <c r="G12" s="31" t="s">
        <v>34</v>
      </c>
      <c r="H12" s="31" t="s">
        <v>34</v>
      </c>
      <c r="I12" s="8">
        <v>4721.5</v>
      </c>
      <c r="J12" s="8">
        <v>3090.1</v>
      </c>
      <c r="K12" s="8">
        <v>2606.5</v>
      </c>
      <c r="L12" s="16">
        <v>192</v>
      </c>
      <c r="M12" s="32" t="s">
        <v>34</v>
      </c>
      <c r="N12" s="32" t="s">
        <v>34</v>
      </c>
      <c r="O12" s="32" t="s">
        <v>34</v>
      </c>
      <c r="P12" s="8">
        <v>2498320.19</v>
      </c>
      <c r="Q12" s="8">
        <v>106553.39</v>
      </c>
      <c r="R12" s="8">
        <v>148196.70000000001</v>
      </c>
      <c r="S12" s="8">
        <v>2243570.1</v>
      </c>
      <c r="T12" s="17">
        <v>529.13696706555118</v>
      </c>
      <c r="U12" s="17">
        <v>4789.7030540652086</v>
      </c>
    </row>
    <row r="13" spans="1:21">
      <c r="A13" s="7">
        <v>1</v>
      </c>
      <c r="B13" s="9" t="s">
        <v>71</v>
      </c>
      <c r="C13" s="18" t="s">
        <v>70</v>
      </c>
      <c r="D13" s="31">
        <v>1982</v>
      </c>
      <c r="E13" s="31">
        <v>2011</v>
      </c>
      <c r="F13" s="32" t="s">
        <v>68</v>
      </c>
      <c r="G13" s="31">
        <v>5</v>
      </c>
      <c r="H13" s="31">
        <v>6</v>
      </c>
      <c r="I13" s="8">
        <v>4176</v>
      </c>
      <c r="J13" s="8">
        <v>2613.1</v>
      </c>
      <c r="K13" s="8">
        <v>2163.1</v>
      </c>
      <c r="L13" s="16">
        <v>171</v>
      </c>
      <c r="M13" s="32" t="s">
        <v>57</v>
      </c>
      <c r="N13" s="32" t="s">
        <v>69</v>
      </c>
      <c r="O13" s="32" t="s">
        <v>89</v>
      </c>
      <c r="P13" s="8">
        <v>1829046.7</v>
      </c>
      <c r="Q13" s="8">
        <v>80355.31</v>
      </c>
      <c r="R13" s="8">
        <v>56743.63</v>
      </c>
      <c r="S13" s="8">
        <v>1691947.76</v>
      </c>
      <c r="T13" s="17">
        <v>437.99011015325669</v>
      </c>
      <c r="U13" s="17">
        <v>1592.4343869731802</v>
      </c>
    </row>
    <row r="14" spans="1:21">
      <c r="A14" s="7">
        <v>2</v>
      </c>
      <c r="B14" s="9" t="s">
        <v>72</v>
      </c>
      <c r="C14" s="18" t="s">
        <v>70</v>
      </c>
      <c r="D14" s="31">
        <v>1940</v>
      </c>
      <c r="E14" s="31"/>
      <c r="F14" s="32" t="s">
        <v>56</v>
      </c>
      <c r="G14" s="31">
        <v>2</v>
      </c>
      <c r="H14" s="31">
        <v>1</v>
      </c>
      <c r="I14" s="8">
        <v>242.3</v>
      </c>
      <c r="J14" s="8">
        <v>206.2</v>
      </c>
      <c r="K14" s="8">
        <v>172.6</v>
      </c>
      <c r="L14" s="16">
        <v>10</v>
      </c>
      <c r="M14" s="32" t="s">
        <v>57</v>
      </c>
      <c r="N14" s="32" t="s">
        <v>65</v>
      </c>
      <c r="O14" s="32" t="s">
        <v>35</v>
      </c>
      <c r="P14" s="8">
        <v>603826.52</v>
      </c>
      <c r="Q14" s="8">
        <v>26198.079999999998</v>
      </c>
      <c r="R14" s="8">
        <v>26006.1</v>
      </c>
      <c r="S14" s="8">
        <v>551622.34000000008</v>
      </c>
      <c r="T14" s="17">
        <v>2492.061576557986</v>
      </c>
      <c r="U14" s="17">
        <v>4789.7030540652086</v>
      </c>
    </row>
    <row r="15" spans="1:21">
      <c r="A15" s="7">
        <v>3</v>
      </c>
      <c r="B15" s="9" t="s">
        <v>73</v>
      </c>
      <c r="C15" s="18" t="s">
        <v>70</v>
      </c>
      <c r="D15" s="31">
        <v>1940</v>
      </c>
      <c r="E15" s="31"/>
      <c r="F15" s="32" t="s">
        <v>56</v>
      </c>
      <c r="G15" s="31">
        <v>2</v>
      </c>
      <c r="H15" s="31">
        <v>1</v>
      </c>
      <c r="I15" s="8">
        <v>303.2</v>
      </c>
      <c r="J15" s="8">
        <v>270.8</v>
      </c>
      <c r="K15" s="8">
        <v>270.8</v>
      </c>
      <c r="L15" s="16">
        <v>11</v>
      </c>
      <c r="M15" s="32" t="s">
        <v>57</v>
      </c>
      <c r="N15" s="32" t="s">
        <v>65</v>
      </c>
      <c r="O15" s="32" t="s">
        <v>35</v>
      </c>
      <c r="P15" s="8">
        <v>65446.97</v>
      </c>
      <c r="Q15" s="8">
        <v>0</v>
      </c>
      <c r="R15" s="8">
        <v>65446.97</v>
      </c>
      <c r="S15" s="8">
        <v>0</v>
      </c>
      <c r="T15" s="17">
        <v>215.8541226912929</v>
      </c>
      <c r="U15" s="17">
        <v>215.8541226912929</v>
      </c>
    </row>
    <row r="16" spans="1:21">
      <c r="A16" s="10" t="s">
        <v>86</v>
      </c>
      <c r="B16" s="9"/>
      <c r="C16" s="18" t="s">
        <v>70</v>
      </c>
      <c r="D16" s="31" t="s">
        <v>34</v>
      </c>
      <c r="E16" s="31" t="s">
        <v>34</v>
      </c>
      <c r="F16" s="32" t="s">
        <v>34</v>
      </c>
      <c r="G16" s="31" t="s">
        <v>34</v>
      </c>
      <c r="H16" s="31" t="s">
        <v>34</v>
      </c>
      <c r="I16" s="8">
        <v>4134.2</v>
      </c>
      <c r="J16" s="8">
        <v>3756.3999999999996</v>
      </c>
      <c r="K16" s="8">
        <v>3267.3999999999996</v>
      </c>
      <c r="L16" s="16">
        <v>193</v>
      </c>
      <c r="M16" s="32" t="s">
        <v>34</v>
      </c>
      <c r="N16" s="32" t="s">
        <v>34</v>
      </c>
      <c r="O16" s="32" t="s">
        <v>34</v>
      </c>
      <c r="P16" s="8">
        <v>11160838.800000001</v>
      </c>
      <c r="Q16" s="8">
        <v>0</v>
      </c>
      <c r="R16" s="8">
        <v>0</v>
      </c>
      <c r="S16" s="8">
        <v>11160838.800000001</v>
      </c>
      <c r="T16" s="17">
        <v>2699.636882589135</v>
      </c>
      <c r="U16" s="17">
        <v>4303.2336023054759</v>
      </c>
    </row>
    <row r="17" spans="1:21">
      <c r="A17" s="7">
        <v>1</v>
      </c>
      <c r="B17" s="9" t="s">
        <v>74</v>
      </c>
      <c r="C17" s="18" t="s">
        <v>70</v>
      </c>
      <c r="D17" s="31">
        <v>1968</v>
      </c>
      <c r="E17" s="31"/>
      <c r="F17" s="32" t="s">
        <v>56</v>
      </c>
      <c r="G17" s="31">
        <v>2</v>
      </c>
      <c r="H17" s="31">
        <v>1</v>
      </c>
      <c r="I17" s="8">
        <v>299.5</v>
      </c>
      <c r="J17" s="8">
        <v>277.10000000000002</v>
      </c>
      <c r="K17" s="8">
        <v>277.10000000000002</v>
      </c>
      <c r="L17" s="16">
        <v>15</v>
      </c>
      <c r="M17" s="32" t="s">
        <v>57</v>
      </c>
      <c r="N17" s="32" t="s">
        <v>65</v>
      </c>
      <c r="O17" s="32" t="s">
        <v>35</v>
      </c>
      <c r="P17" s="8">
        <v>819850.16</v>
      </c>
      <c r="Q17" s="8">
        <v>0</v>
      </c>
      <c r="R17" s="8">
        <v>0</v>
      </c>
      <c r="S17" s="8">
        <v>819850.16</v>
      </c>
      <c r="T17" s="17">
        <v>2737.3961936560936</v>
      </c>
      <c r="U17" s="17">
        <v>3394.6058764607678</v>
      </c>
    </row>
    <row r="18" spans="1:21">
      <c r="A18" s="7">
        <v>2</v>
      </c>
      <c r="B18" s="9" t="s">
        <v>75</v>
      </c>
      <c r="C18" s="18" t="s">
        <v>70</v>
      </c>
      <c r="D18" s="31">
        <v>1963</v>
      </c>
      <c r="E18" s="31"/>
      <c r="F18" s="32" t="s">
        <v>56</v>
      </c>
      <c r="G18" s="31">
        <v>3</v>
      </c>
      <c r="H18" s="31">
        <v>1</v>
      </c>
      <c r="I18" s="8">
        <v>505</v>
      </c>
      <c r="J18" s="8">
        <v>459.8</v>
      </c>
      <c r="K18" s="8">
        <v>424.7</v>
      </c>
      <c r="L18" s="16">
        <v>32</v>
      </c>
      <c r="M18" s="32" t="s">
        <v>57</v>
      </c>
      <c r="N18" s="32" t="s">
        <v>65</v>
      </c>
      <c r="O18" s="32" t="s">
        <v>35</v>
      </c>
      <c r="P18" s="8">
        <v>840817.08000000007</v>
      </c>
      <c r="Q18" s="8">
        <v>0</v>
      </c>
      <c r="R18" s="8">
        <v>0</v>
      </c>
      <c r="S18" s="8">
        <v>840817.08000000007</v>
      </c>
      <c r="T18" s="17">
        <v>1664.9843168316834</v>
      </c>
      <c r="U18" s="17">
        <v>2444.8364198019804</v>
      </c>
    </row>
    <row r="19" spans="1:21">
      <c r="A19" s="7">
        <v>3</v>
      </c>
      <c r="B19" s="9" t="s">
        <v>76</v>
      </c>
      <c r="C19" s="18" t="s">
        <v>70</v>
      </c>
      <c r="D19" s="31">
        <v>1966</v>
      </c>
      <c r="E19" s="31"/>
      <c r="F19" s="32" t="s">
        <v>56</v>
      </c>
      <c r="G19" s="31">
        <v>2</v>
      </c>
      <c r="H19" s="31">
        <v>2</v>
      </c>
      <c r="I19" s="8">
        <v>410.2</v>
      </c>
      <c r="J19" s="8">
        <v>365.9</v>
      </c>
      <c r="K19" s="8">
        <v>365.9</v>
      </c>
      <c r="L19" s="16">
        <v>14</v>
      </c>
      <c r="M19" s="32" t="s">
        <v>57</v>
      </c>
      <c r="N19" s="32" t="s">
        <v>65</v>
      </c>
      <c r="O19" s="32" t="s">
        <v>35</v>
      </c>
      <c r="P19" s="8">
        <v>1223329.17</v>
      </c>
      <c r="Q19" s="8">
        <v>0</v>
      </c>
      <c r="R19" s="8">
        <v>0</v>
      </c>
      <c r="S19" s="8">
        <v>1223329.17</v>
      </c>
      <c r="T19" s="17">
        <v>2982.2749146757678</v>
      </c>
      <c r="U19" s="17">
        <v>3398.8800585080453</v>
      </c>
    </row>
    <row r="20" spans="1:21">
      <c r="A20" s="7">
        <v>4</v>
      </c>
      <c r="B20" s="9" t="s">
        <v>77</v>
      </c>
      <c r="C20" s="18" t="s">
        <v>70</v>
      </c>
      <c r="D20" s="31">
        <v>1968</v>
      </c>
      <c r="E20" s="31"/>
      <c r="F20" s="32" t="s">
        <v>56</v>
      </c>
      <c r="G20" s="31">
        <v>2</v>
      </c>
      <c r="H20" s="31">
        <v>1</v>
      </c>
      <c r="I20" s="8">
        <v>386.4</v>
      </c>
      <c r="J20" s="8">
        <v>362.2</v>
      </c>
      <c r="K20" s="8">
        <v>319.60000000000002</v>
      </c>
      <c r="L20" s="16">
        <v>18</v>
      </c>
      <c r="M20" s="32" t="s">
        <v>57</v>
      </c>
      <c r="N20" s="32" t="s">
        <v>65</v>
      </c>
      <c r="O20" s="32" t="s">
        <v>35</v>
      </c>
      <c r="P20" s="8">
        <v>1258412.3699999999</v>
      </c>
      <c r="Q20" s="8">
        <v>0</v>
      </c>
      <c r="R20" s="8">
        <v>0</v>
      </c>
      <c r="S20" s="8">
        <v>1258412.3699999999</v>
      </c>
      <c r="T20" s="17">
        <v>3256.7607919254656</v>
      </c>
      <c r="U20" s="17">
        <v>3394.17</v>
      </c>
    </row>
    <row r="21" spans="1:21">
      <c r="A21" s="7">
        <v>5</v>
      </c>
      <c r="B21" s="9" t="s">
        <v>78</v>
      </c>
      <c r="C21" s="18" t="s">
        <v>70</v>
      </c>
      <c r="D21" s="31">
        <v>1968</v>
      </c>
      <c r="E21" s="31"/>
      <c r="F21" s="32" t="s">
        <v>56</v>
      </c>
      <c r="G21" s="31">
        <v>2</v>
      </c>
      <c r="H21" s="31">
        <v>1</v>
      </c>
      <c r="I21" s="8">
        <v>597</v>
      </c>
      <c r="J21" s="8">
        <v>494.5</v>
      </c>
      <c r="K21" s="8">
        <v>232.9</v>
      </c>
      <c r="L21" s="16">
        <v>30</v>
      </c>
      <c r="M21" s="32" t="s">
        <v>57</v>
      </c>
      <c r="N21" s="32" t="s">
        <v>65</v>
      </c>
      <c r="O21" s="32" t="s">
        <v>35</v>
      </c>
      <c r="P21" s="8">
        <v>1644941.57</v>
      </c>
      <c r="Q21" s="8">
        <v>0</v>
      </c>
      <c r="R21" s="8">
        <v>0</v>
      </c>
      <c r="S21" s="8">
        <v>1644941.57</v>
      </c>
      <c r="T21" s="17">
        <v>2755.3460134003353</v>
      </c>
      <c r="U21" s="17">
        <v>3739.6659798994979</v>
      </c>
    </row>
    <row r="22" spans="1:21">
      <c r="A22" s="7">
        <v>6</v>
      </c>
      <c r="B22" s="9" t="s">
        <v>79</v>
      </c>
      <c r="C22" s="18" t="s">
        <v>70</v>
      </c>
      <c r="D22" s="31">
        <v>1966</v>
      </c>
      <c r="E22" s="31"/>
      <c r="F22" s="32" t="s">
        <v>56</v>
      </c>
      <c r="G22" s="31">
        <v>2</v>
      </c>
      <c r="H22" s="31">
        <v>1</v>
      </c>
      <c r="I22" s="8">
        <v>312.7</v>
      </c>
      <c r="J22" s="8">
        <v>297.39999999999998</v>
      </c>
      <c r="K22" s="8">
        <v>262.3</v>
      </c>
      <c r="L22" s="16">
        <v>8</v>
      </c>
      <c r="M22" s="32" t="s">
        <v>57</v>
      </c>
      <c r="N22" s="32" t="s">
        <v>65</v>
      </c>
      <c r="O22" s="32" t="s">
        <v>35</v>
      </c>
      <c r="P22" s="8">
        <v>818723.76</v>
      </c>
      <c r="Q22" s="8">
        <v>0</v>
      </c>
      <c r="R22" s="8">
        <v>0</v>
      </c>
      <c r="S22" s="8">
        <v>818723.76</v>
      </c>
      <c r="T22" s="17">
        <v>2618.2403581707708</v>
      </c>
      <c r="U22" s="17">
        <v>3373.2126638951077</v>
      </c>
    </row>
    <row r="23" spans="1:21">
      <c r="A23" s="7">
        <v>7</v>
      </c>
      <c r="B23" s="9" t="s">
        <v>80</v>
      </c>
      <c r="C23" s="18" t="s">
        <v>70</v>
      </c>
      <c r="D23" s="31">
        <v>1961</v>
      </c>
      <c r="E23" s="31"/>
      <c r="F23" s="32" t="s">
        <v>56</v>
      </c>
      <c r="G23" s="31">
        <v>2</v>
      </c>
      <c r="H23" s="31">
        <v>1</v>
      </c>
      <c r="I23" s="8">
        <v>293.3</v>
      </c>
      <c r="J23" s="8">
        <v>266.7</v>
      </c>
      <c r="K23" s="8">
        <v>235.1</v>
      </c>
      <c r="L23" s="16">
        <v>10</v>
      </c>
      <c r="M23" s="32" t="s">
        <v>57</v>
      </c>
      <c r="N23" s="32" t="s">
        <v>65</v>
      </c>
      <c r="O23" s="32" t="s">
        <v>35</v>
      </c>
      <c r="P23" s="8">
        <v>746279.29</v>
      </c>
      <c r="Q23" s="8">
        <v>0</v>
      </c>
      <c r="R23" s="8">
        <v>0</v>
      </c>
      <c r="S23" s="8">
        <v>746279.29</v>
      </c>
      <c r="T23" s="17">
        <v>2544.4230821684282</v>
      </c>
      <c r="U23" s="17">
        <v>3302.5704057279236</v>
      </c>
    </row>
    <row r="24" spans="1:21">
      <c r="A24" s="7">
        <v>8</v>
      </c>
      <c r="B24" s="9" t="s">
        <v>81</v>
      </c>
      <c r="C24" s="18" t="s">
        <v>70</v>
      </c>
      <c r="D24" s="31">
        <v>1971</v>
      </c>
      <c r="E24" s="31"/>
      <c r="F24" s="32" t="s">
        <v>56</v>
      </c>
      <c r="G24" s="31">
        <v>2</v>
      </c>
      <c r="H24" s="31">
        <v>3</v>
      </c>
      <c r="I24" s="8">
        <v>936.9</v>
      </c>
      <c r="J24" s="8">
        <v>865.6</v>
      </c>
      <c r="K24" s="8">
        <v>782.6</v>
      </c>
      <c r="L24" s="16">
        <v>51</v>
      </c>
      <c r="M24" s="32" t="s">
        <v>57</v>
      </c>
      <c r="N24" s="32" t="s">
        <v>65</v>
      </c>
      <c r="O24" s="32" t="s">
        <v>35</v>
      </c>
      <c r="P24" s="8">
        <v>2596857.5500000003</v>
      </c>
      <c r="Q24" s="8">
        <v>0</v>
      </c>
      <c r="R24" s="8">
        <v>0</v>
      </c>
      <c r="S24" s="8">
        <v>2596857.5500000003</v>
      </c>
      <c r="T24" s="17">
        <v>2771.7553100651089</v>
      </c>
      <c r="U24" s="17">
        <v>4303.2336023054759</v>
      </c>
    </row>
    <row r="25" spans="1:21">
      <c r="A25" s="7">
        <v>9</v>
      </c>
      <c r="B25" s="9" t="s">
        <v>82</v>
      </c>
      <c r="C25" s="18" t="s">
        <v>70</v>
      </c>
      <c r="D25" s="31">
        <v>1970</v>
      </c>
      <c r="E25" s="31"/>
      <c r="F25" s="32" t="s">
        <v>56</v>
      </c>
      <c r="G25" s="31">
        <v>2</v>
      </c>
      <c r="H25" s="31">
        <v>1</v>
      </c>
      <c r="I25" s="8">
        <v>393.2</v>
      </c>
      <c r="J25" s="8">
        <v>367.2</v>
      </c>
      <c r="K25" s="8">
        <v>367.2</v>
      </c>
      <c r="L25" s="16">
        <v>15</v>
      </c>
      <c r="M25" s="32" t="s">
        <v>57</v>
      </c>
      <c r="N25" s="32" t="s">
        <v>65</v>
      </c>
      <c r="O25" s="32" t="s">
        <v>35</v>
      </c>
      <c r="P25" s="8">
        <v>1211627.8500000001</v>
      </c>
      <c r="Q25" s="8">
        <v>0</v>
      </c>
      <c r="R25" s="8">
        <v>0</v>
      </c>
      <c r="S25" s="8">
        <v>1211627.8500000001</v>
      </c>
      <c r="T25" s="17">
        <v>3081.4543489318417</v>
      </c>
      <c r="U25" s="17">
        <v>4210.37505595117</v>
      </c>
    </row>
    <row r="26" spans="1:21">
      <c r="A26" s="10" t="s">
        <v>85</v>
      </c>
      <c r="B26" s="9"/>
      <c r="C26" s="18" t="s">
        <v>70</v>
      </c>
      <c r="D26" s="31" t="s">
        <v>34</v>
      </c>
      <c r="E26" s="31" t="s">
        <v>34</v>
      </c>
      <c r="F26" s="32" t="s">
        <v>34</v>
      </c>
      <c r="G26" s="31" t="s">
        <v>34</v>
      </c>
      <c r="H26" s="31" t="s">
        <v>34</v>
      </c>
      <c r="I26" s="8">
        <v>1554.7</v>
      </c>
      <c r="J26" s="8">
        <v>947.8</v>
      </c>
      <c r="K26" s="8">
        <v>947.8</v>
      </c>
      <c r="L26" s="16">
        <v>71</v>
      </c>
      <c r="M26" s="32" t="s">
        <v>34</v>
      </c>
      <c r="N26" s="32" t="s">
        <v>34</v>
      </c>
      <c r="O26" s="32" t="s">
        <v>34</v>
      </c>
      <c r="P26" s="8">
        <v>6103809.5899999999</v>
      </c>
      <c r="Q26" s="8">
        <v>0</v>
      </c>
      <c r="R26" s="8">
        <v>0</v>
      </c>
      <c r="S26" s="8">
        <v>6103809.5899999999</v>
      </c>
      <c r="T26" s="17">
        <v>3926.0369138740589</v>
      </c>
      <c r="U26" s="17">
        <v>4706.431361514522</v>
      </c>
    </row>
    <row r="27" spans="1:21">
      <c r="A27" s="7">
        <v>1</v>
      </c>
      <c r="B27" s="9" t="s">
        <v>83</v>
      </c>
      <c r="C27" s="18" t="s">
        <v>70</v>
      </c>
      <c r="D27" s="31">
        <v>1975</v>
      </c>
      <c r="E27" s="31"/>
      <c r="F27" s="32" t="s">
        <v>56</v>
      </c>
      <c r="G27" s="31">
        <v>2</v>
      </c>
      <c r="H27" s="31">
        <v>2</v>
      </c>
      <c r="I27" s="8">
        <v>771.2</v>
      </c>
      <c r="J27" s="8">
        <v>474.1</v>
      </c>
      <c r="K27" s="8">
        <v>474.1</v>
      </c>
      <c r="L27" s="16">
        <v>36</v>
      </c>
      <c r="M27" s="32" t="s">
        <v>57</v>
      </c>
      <c r="N27" s="32" t="s">
        <v>65</v>
      </c>
      <c r="O27" s="32" t="s">
        <v>35</v>
      </c>
      <c r="P27" s="8">
        <v>3235811.6</v>
      </c>
      <c r="Q27" s="8">
        <v>0</v>
      </c>
      <c r="R27" s="8">
        <v>0</v>
      </c>
      <c r="S27" s="8">
        <v>3235811.6</v>
      </c>
      <c r="T27" s="17">
        <v>4195.8137966804979</v>
      </c>
      <c r="U27" s="17">
        <v>4706.431361514522</v>
      </c>
    </row>
    <row r="28" spans="1:21">
      <c r="A28" s="7">
        <v>2</v>
      </c>
      <c r="B28" s="9" t="s">
        <v>84</v>
      </c>
      <c r="C28" s="18" t="s">
        <v>70</v>
      </c>
      <c r="D28" s="31">
        <v>1971</v>
      </c>
      <c r="E28" s="31"/>
      <c r="F28" s="32" t="s">
        <v>56</v>
      </c>
      <c r="G28" s="31">
        <v>2</v>
      </c>
      <c r="H28" s="31">
        <v>2</v>
      </c>
      <c r="I28" s="8">
        <v>783.5</v>
      </c>
      <c r="J28" s="8">
        <v>473.7</v>
      </c>
      <c r="K28" s="8">
        <v>473.7</v>
      </c>
      <c r="L28" s="16">
        <v>35</v>
      </c>
      <c r="M28" s="32" t="s">
        <v>57</v>
      </c>
      <c r="N28" s="32" t="s">
        <v>65</v>
      </c>
      <c r="O28" s="32" t="s">
        <v>35</v>
      </c>
      <c r="P28" s="8">
        <v>2867997.9899999998</v>
      </c>
      <c r="Q28" s="8">
        <v>0</v>
      </c>
      <c r="R28" s="8">
        <v>0</v>
      </c>
      <c r="S28" s="8">
        <v>2867997.9899999998</v>
      </c>
      <c r="T28" s="17">
        <v>3660.4952010210591</v>
      </c>
      <c r="U28" s="17">
        <v>4023.4852074026803</v>
      </c>
    </row>
  </sheetData>
  <mergeCells count="19">
    <mergeCell ref="P4:S6"/>
    <mergeCell ref="T4:T6"/>
    <mergeCell ref="U4:U6"/>
    <mergeCell ref="D5:D7"/>
    <mergeCell ref="E5:E7"/>
    <mergeCell ref="J5:J6"/>
    <mergeCell ref="K5:K6"/>
    <mergeCell ref="I4:I6"/>
    <mergeCell ref="J4:K4"/>
    <mergeCell ref="L4:L6"/>
    <mergeCell ref="M4:M7"/>
    <mergeCell ref="N4:N7"/>
    <mergeCell ref="O4:O7"/>
    <mergeCell ref="H4:H7"/>
    <mergeCell ref="A4:A7"/>
    <mergeCell ref="B4:B7"/>
    <mergeCell ref="D4:E4"/>
    <mergeCell ref="F4:F7"/>
    <mergeCell ref="G4:G7"/>
  </mergeCells>
  <pageMargins left="0" right="0" top="0" bottom="0" header="0" footer="0"/>
  <pageSetup paperSize="9" scale="2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zoomScale="77" zoomScaleNormal="77" workbookViewId="0">
      <selection activeCell="B2" sqref="B2"/>
    </sheetView>
  </sheetViews>
  <sheetFormatPr defaultRowHeight="15"/>
  <cols>
    <col min="1" max="1" width="53.5703125" bestFit="1" customWidth="1"/>
    <col min="2" max="2" width="42.85546875" bestFit="1" customWidth="1"/>
  </cols>
  <sheetData>
    <row r="1" spans="1:2" s="23" customFormat="1">
      <c r="A1" s="23" t="s">
        <v>109</v>
      </c>
    </row>
    <row r="2" spans="1:2" s="23" customFormat="1"/>
    <row r="3" spans="1:2" ht="119.25" customHeight="1">
      <c r="A3" s="90" t="s">
        <v>106</v>
      </c>
      <c r="B3" s="90"/>
    </row>
    <row r="4" spans="1:2" s="22" customFormat="1" ht="37.5">
      <c r="A4" s="20" t="s">
        <v>58</v>
      </c>
      <c r="B4" s="20" t="s">
        <v>59</v>
      </c>
    </row>
    <row r="5" spans="1:2" s="22" customFormat="1" ht="18.75">
      <c r="A5" s="21" t="s">
        <v>60</v>
      </c>
      <c r="B5" s="19">
        <v>2630364.38</v>
      </c>
    </row>
    <row r="6" spans="1:2" s="22" customFormat="1" ht="56.25">
      <c r="A6" s="25" t="s">
        <v>61</v>
      </c>
      <c r="B6" s="3">
        <v>0</v>
      </c>
    </row>
    <row r="7" spans="1:2" s="22" customFormat="1" ht="18.75">
      <c r="A7" s="25" t="s">
        <v>62</v>
      </c>
      <c r="B7" s="3">
        <v>112280.54</v>
      </c>
    </row>
    <row r="8" spans="1:2" s="22" customFormat="1" ht="18.75">
      <c r="A8" s="25" t="s">
        <v>63</v>
      </c>
      <c r="B8" s="3">
        <v>153923.85</v>
      </c>
    </row>
    <row r="9" spans="1:2" s="22" customFormat="1" ht="18.75">
      <c r="A9" s="25" t="s">
        <v>64</v>
      </c>
      <c r="B9" s="26">
        <f>B5-B6-B7-B8</f>
        <v>2364159.9899999998</v>
      </c>
    </row>
    <row r="10" spans="1:2" ht="37.5">
      <c r="A10" s="20" t="s">
        <v>58</v>
      </c>
      <c r="B10" s="20" t="s">
        <v>66</v>
      </c>
    </row>
    <row r="11" spans="1:2" ht="18.75">
      <c r="A11" s="21" t="s">
        <v>60</v>
      </c>
      <c r="B11" s="19">
        <v>11160838.800000001</v>
      </c>
    </row>
    <row r="12" spans="1:2" ht="56.25">
      <c r="A12" s="25" t="s">
        <v>61</v>
      </c>
      <c r="B12" s="3">
        <v>0</v>
      </c>
    </row>
    <row r="13" spans="1:2" ht="18.75">
      <c r="A13" s="25" t="s">
        <v>62</v>
      </c>
      <c r="B13" s="3">
        <v>0</v>
      </c>
    </row>
    <row r="14" spans="1:2" ht="18.75">
      <c r="A14" s="25" t="s">
        <v>63</v>
      </c>
      <c r="B14" s="3">
        <v>0</v>
      </c>
    </row>
    <row r="15" spans="1:2" ht="18.75">
      <c r="A15" s="25" t="s">
        <v>64</v>
      </c>
      <c r="B15" s="26">
        <f>B11-B12-B13-B14</f>
        <v>11160838.800000001</v>
      </c>
    </row>
    <row r="16" spans="1:2" ht="37.5">
      <c r="A16" s="20" t="s">
        <v>58</v>
      </c>
      <c r="B16" s="20" t="s">
        <v>67</v>
      </c>
    </row>
    <row r="17" spans="1:2" ht="18.75">
      <c r="A17" s="21" t="s">
        <v>60</v>
      </c>
      <c r="B17" s="19">
        <v>6103809.5899999999</v>
      </c>
    </row>
    <row r="18" spans="1:2" ht="56.25">
      <c r="A18" s="25" t="s">
        <v>61</v>
      </c>
      <c r="B18" s="3">
        <v>0</v>
      </c>
    </row>
    <row r="19" spans="1:2" ht="18.75">
      <c r="A19" s="25" t="s">
        <v>62</v>
      </c>
      <c r="B19" s="3">
        <v>0</v>
      </c>
    </row>
    <row r="20" spans="1:2" ht="18.75">
      <c r="A20" s="25" t="s">
        <v>63</v>
      </c>
      <c r="B20" s="3">
        <v>0</v>
      </c>
    </row>
    <row r="21" spans="1:2" ht="18.75">
      <c r="A21" s="25" t="s">
        <v>64</v>
      </c>
      <c r="B21" s="26">
        <f>B17-B18-B19-B20</f>
        <v>6103809.5899999999</v>
      </c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2"/>
  <sheetViews>
    <sheetView topLeftCell="Y1" zoomScale="80" zoomScaleNormal="80" workbookViewId="0">
      <selection activeCell="AC15" sqref="AC15"/>
    </sheetView>
  </sheetViews>
  <sheetFormatPr defaultRowHeight="15"/>
  <cols>
    <col min="1" max="1" width="7.42578125" customWidth="1"/>
    <col min="2" max="2" width="51.42578125" customWidth="1"/>
    <col min="3" max="3" width="25.7109375" customWidth="1"/>
    <col min="4" max="4" width="30.42578125" customWidth="1"/>
    <col min="5" max="5" width="25.7109375" customWidth="1"/>
    <col min="6" max="7" width="0" hidden="1" customWidth="1"/>
    <col min="8" max="8" width="15.28515625" customWidth="1"/>
    <col min="9" max="9" width="12.42578125" customWidth="1"/>
    <col min="10" max="10" width="17.5703125" customWidth="1"/>
    <col min="11" max="11" width="14.42578125" customWidth="1"/>
    <col min="12" max="12" width="11.85546875" customWidth="1"/>
    <col min="13" max="13" width="15.5703125" customWidth="1"/>
    <col min="14" max="14" width="15.140625" customWidth="1"/>
    <col min="15" max="15" width="17" customWidth="1"/>
    <col min="16" max="16" width="19.5703125" customWidth="1"/>
    <col min="17" max="17" width="14.140625" customWidth="1"/>
    <col min="18" max="18" width="16.42578125" customWidth="1"/>
    <col min="19" max="19" width="15.140625" customWidth="1"/>
    <col min="20" max="20" width="13" customWidth="1"/>
    <col min="21" max="21" width="13.85546875" customWidth="1"/>
    <col min="22" max="22" width="14.28515625" customWidth="1"/>
    <col min="23" max="23" width="10.5703125" customWidth="1"/>
    <col min="24" max="24" width="17.7109375" customWidth="1"/>
    <col min="25" max="25" width="19.28515625" customWidth="1"/>
    <col min="26" max="26" width="20.7109375" customWidth="1"/>
    <col min="27" max="27" width="20.28515625" customWidth="1"/>
    <col min="28" max="28" width="14.85546875" customWidth="1"/>
    <col min="29" max="29" width="17" customWidth="1"/>
    <col min="30" max="30" width="18.7109375" customWidth="1"/>
    <col min="31" max="31" width="21.140625" customWidth="1"/>
    <col min="32" max="32" width="14.5703125" customWidth="1"/>
    <col min="33" max="33" width="14.42578125" customWidth="1"/>
    <col min="34" max="34" width="13.7109375" customWidth="1"/>
    <col min="35" max="36" width="13.28515625" customWidth="1"/>
    <col min="37" max="37" width="18.5703125" customWidth="1"/>
  </cols>
  <sheetData>
    <row r="1" spans="1:37">
      <c r="AH1" s="23" t="s">
        <v>110</v>
      </c>
    </row>
    <row r="4" spans="1:37" ht="18.75">
      <c r="A4" s="52" t="s">
        <v>0</v>
      </c>
      <c r="B4" s="52" t="s">
        <v>1</v>
      </c>
      <c r="C4" s="52" t="s">
        <v>90</v>
      </c>
      <c r="D4" s="92" t="s">
        <v>91</v>
      </c>
      <c r="E4" s="54" t="s">
        <v>2</v>
      </c>
      <c r="F4" s="52" t="s">
        <v>92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91" t="s">
        <v>3</v>
      </c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62" t="s">
        <v>4</v>
      </c>
      <c r="AJ4" s="62" t="s">
        <v>5</v>
      </c>
      <c r="AK4" s="62" t="s">
        <v>6</v>
      </c>
    </row>
    <row r="5" spans="1:37" ht="18.75">
      <c r="A5" s="52"/>
      <c r="B5" s="52"/>
      <c r="C5" s="52"/>
      <c r="D5" s="99"/>
      <c r="E5" s="55"/>
      <c r="F5" s="92" t="s">
        <v>7</v>
      </c>
      <c r="G5" s="36"/>
      <c r="H5" s="52" t="s">
        <v>7</v>
      </c>
      <c r="I5" s="52"/>
      <c r="J5" s="52"/>
      <c r="K5" s="52"/>
      <c r="L5" s="52"/>
      <c r="M5" s="52"/>
      <c r="N5" s="65" t="s">
        <v>8</v>
      </c>
      <c r="O5" s="66"/>
      <c r="P5" s="65" t="s">
        <v>9</v>
      </c>
      <c r="Q5" s="66"/>
      <c r="R5" s="65" t="s">
        <v>10</v>
      </c>
      <c r="S5" s="66"/>
      <c r="T5" s="65" t="s">
        <v>11</v>
      </c>
      <c r="U5" s="66"/>
      <c r="V5" s="65" t="s">
        <v>12</v>
      </c>
      <c r="W5" s="66"/>
      <c r="X5" s="97" t="s">
        <v>13</v>
      </c>
      <c r="Y5" s="97" t="s">
        <v>93</v>
      </c>
      <c r="Z5" s="97" t="s">
        <v>15</v>
      </c>
      <c r="AA5" s="97" t="s">
        <v>16</v>
      </c>
      <c r="AB5" s="97" t="s">
        <v>17</v>
      </c>
      <c r="AC5" s="97" t="s">
        <v>94</v>
      </c>
      <c r="AD5" s="97" t="s">
        <v>95</v>
      </c>
      <c r="AE5" s="97" t="s">
        <v>96</v>
      </c>
      <c r="AF5" s="59" t="s">
        <v>21</v>
      </c>
      <c r="AG5" s="59" t="s">
        <v>22</v>
      </c>
      <c r="AH5" s="59" t="s">
        <v>97</v>
      </c>
      <c r="AI5" s="63"/>
      <c r="AJ5" s="63"/>
      <c r="AK5" s="63"/>
    </row>
    <row r="6" spans="1:37" ht="120.75">
      <c r="A6" s="52"/>
      <c r="B6" s="52"/>
      <c r="C6" s="52"/>
      <c r="D6" s="93"/>
      <c r="E6" s="56"/>
      <c r="F6" s="93"/>
      <c r="G6" s="34"/>
      <c r="H6" s="2" t="s">
        <v>24</v>
      </c>
      <c r="I6" s="2" t="s">
        <v>25</v>
      </c>
      <c r="J6" s="2" t="s">
        <v>26</v>
      </c>
      <c r="K6" s="2" t="s">
        <v>27</v>
      </c>
      <c r="L6" s="2" t="s">
        <v>28</v>
      </c>
      <c r="M6" s="2" t="s">
        <v>29</v>
      </c>
      <c r="N6" s="67"/>
      <c r="O6" s="68"/>
      <c r="P6" s="67"/>
      <c r="Q6" s="68"/>
      <c r="R6" s="67"/>
      <c r="S6" s="68"/>
      <c r="T6" s="67"/>
      <c r="U6" s="68"/>
      <c r="V6" s="67"/>
      <c r="W6" s="68"/>
      <c r="X6" s="98"/>
      <c r="Y6" s="98"/>
      <c r="Z6" s="98"/>
      <c r="AA6" s="98"/>
      <c r="AB6" s="98"/>
      <c r="AC6" s="98"/>
      <c r="AD6" s="98"/>
      <c r="AE6" s="98"/>
      <c r="AF6" s="60"/>
      <c r="AG6" s="60"/>
      <c r="AH6" s="60"/>
      <c r="AI6" s="63"/>
      <c r="AJ6" s="63"/>
      <c r="AK6" s="63"/>
    </row>
    <row r="7" spans="1:37" ht="18.75">
      <c r="A7" s="52"/>
      <c r="B7" s="52"/>
      <c r="C7" s="52"/>
      <c r="D7" s="33" t="s">
        <v>98</v>
      </c>
      <c r="E7" s="3" t="s">
        <v>30</v>
      </c>
      <c r="F7" s="33" t="s">
        <v>30</v>
      </c>
      <c r="G7" s="33"/>
      <c r="H7" s="33" t="s">
        <v>30</v>
      </c>
      <c r="I7" s="33" t="s">
        <v>30</v>
      </c>
      <c r="J7" s="33" t="s">
        <v>30</v>
      </c>
      <c r="K7" s="33" t="s">
        <v>30</v>
      </c>
      <c r="L7" s="33" t="s">
        <v>30</v>
      </c>
      <c r="M7" s="33" t="s">
        <v>30</v>
      </c>
      <c r="N7" s="4" t="s">
        <v>31</v>
      </c>
      <c r="O7" s="33" t="s">
        <v>30</v>
      </c>
      <c r="P7" s="33" t="s">
        <v>32</v>
      </c>
      <c r="Q7" s="33" t="s">
        <v>30</v>
      </c>
      <c r="R7" s="33" t="s">
        <v>32</v>
      </c>
      <c r="S7" s="33" t="s">
        <v>30</v>
      </c>
      <c r="T7" s="33" t="s">
        <v>32</v>
      </c>
      <c r="U7" s="33" t="s">
        <v>30</v>
      </c>
      <c r="V7" s="33" t="s">
        <v>33</v>
      </c>
      <c r="W7" s="33" t="s">
        <v>30</v>
      </c>
      <c r="X7" s="33" t="s">
        <v>30</v>
      </c>
      <c r="Y7" s="33" t="s">
        <v>30</v>
      </c>
      <c r="Z7" s="33" t="s">
        <v>30</v>
      </c>
      <c r="AA7" s="33" t="s">
        <v>30</v>
      </c>
      <c r="AB7" s="33" t="s">
        <v>30</v>
      </c>
      <c r="AC7" s="33" t="s">
        <v>30</v>
      </c>
      <c r="AD7" s="33" t="s">
        <v>30</v>
      </c>
      <c r="AE7" s="33" t="s">
        <v>30</v>
      </c>
      <c r="AF7" s="33" t="s">
        <v>30</v>
      </c>
      <c r="AG7" s="33" t="s">
        <v>30</v>
      </c>
      <c r="AH7" s="33" t="s">
        <v>30</v>
      </c>
      <c r="AI7" s="64"/>
      <c r="AJ7" s="64"/>
      <c r="AK7" s="64"/>
    </row>
    <row r="8" spans="1:37" ht="18.7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/>
      <c r="H8" s="35">
        <v>6</v>
      </c>
      <c r="I8" s="35">
        <v>7</v>
      </c>
      <c r="J8" s="35">
        <v>8</v>
      </c>
      <c r="K8" s="35">
        <v>9</v>
      </c>
      <c r="L8" s="35">
        <v>10</v>
      </c>
      <c r="M8" s="35">
        <v>11</v>
      </c>
      <c r="N8" s="35">
        <v>12</v>
      </c>
      <c r="O8" s="35">
        <v>13</v>
      </c>
      <c r="P8" s="35">
        <v>14</v>
      </c>
      <c r="Q8" s="35">
        <v>15</v>
      </c>
      <c r="R8" s="35">
        <v>16</v>
      </c>
      <c r="S8" s="35">
        <v>17</v>
      </c>
      <c r="T8" s="35">
        <v>18</v>
      </c>
      <c r="U8" s="35">
        <v>19</v>
      </c>
      <c r="V8" s="35">
        <v>20</v>
      </c>
      <c r="W8" s="35">
        <v>21</v>
      </c>
      <c r="X8" s="35">
        <v>22</v>
      </c>
      <c r="Y8" s="35">
        <v>23</v>
      </c>
      <c r="Z8" s="35">
        <v>24</v>
      </c>
      <c r="AA8" s="35">
        <v>25</v>
      </c>
      <c r="AB8" s="35">
        <v>26</v>
      </c>
      <c r="AC8" s="35">
        <v>27</v>
      </c>
      <c r="AD8" s="35">
        <v>28</v>
      </c>
      <c r="AE8" s="35">
        <v>29</v>
      </c>
      <c r="AF8" s="35">
        <v>30</v>
      </c>
      <c r="AG8" s="35">
        <v>31</v>
      </c>
      <c r="AH8" s="35">
        <v>32</v>
      </c>
      <c r="AI8" s="35">
        <v>33</v>
      </c>
      <c r="AJ8" s="35">
        <v>34</v>
      </c>
      <c r="AK8" s="35">
        <v>35</v>
      </c>
    </row>
    <row r="9" spans="1:37" ht="18.75">
      <c r="A9" s="94" t="s">
        <v>99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6"/>
    </row>
    <row r="10" spans="1:37" s="27" customFormat="1" ht="18.75">
      <c r="A10" s="37" t="s">
        <v>70</v>
      </c>
      <c r="B10" s="38"/>
      <c r="C10" s="39" t="s">
        <v>34</v>
      </c>
      <c r="D10" s="40">
        <v>0.92479999999999996</v>
      </c>
      <c r="E10" s="41">
        <f>E11+E12</f>
        <v>36129.440000000002</v>
      </c>
      <c r="F10" s="41">
        <f t="shared" ref="F10:AH10" si="0">F11+F12</f>
        <v>0</v>
      </c>
      <c r="G10" s="41">
        <f t="shared" si="0"/>
        <v>0</v>
      </c>
      <c r="H10" s="41">
        <f t="shared" si="0"/>
        <v>0</v>
      </c>
      <c r="I10" s="41">
        <f t="shared" si="0"/>
        <v>0</v>
      </c>
      <c r="J10" s="41">
        <f t="shared" si="0"/>
        <v>0</v>
      </c>
      <c r="K10" s="41">
        <f t="shared" si="0"/>
        <v>0</v>
      </c>
      <c r="L10" s="41">
        <f t="shared" si="0"/>
        <v>0</v>
      </c>
      <c r="M10" s="41">
        <f t="shared" si="0"/>
        <v>0</v>
      </c>
      <c r="N10" s="42">
        <f t="shared" si="0"/>
        <v>0</v>
      </c>
      <c r="O10" s="41">
        <f t="shared" si="0"/>
        <v>0</v>
      </c>
      <c r="P10" s="41">
        <f t="shared" si="0"/>
        <v>1670</v>
      </c>
      <c r="Q10" s="41">
        <f t="shared" si="0"/>
        <v>35595.5</v>
      </c>
      <c r="R10" s="41">
        <f t="shared" si="0"/>
        <v>0</v>
      </c>
      <c r="S10" s="41">
        <f t="shared" si="0"/>
        <v>0</v>
      </c>
      <c r="T10" s="41">
        <f t="shared" si="0"/>
        <v>0</v>
      </c>
      <c r="U10" s="41">
        <f t="shared" si="0"/>
        <v>0</v>
      </c>
      <c r="V10" s="41">
        <f t="shared" si="0"/>
        <v>0</v>
      </c>
      <c r="W10" s="41">
        <f t="shared" si="0"/>
        <v>0</v>
      </c>
      <c r="X10" s="41">
        <f t="shared" si="0"/>
        <v>0</v>
      </c>
      <c r="Y10" s="41">
        <f t="shared" si="0"/>
        <v>0</v>
      </c>
      <c r="Z10" s="41">
        <f t="shared" si="0"/>
        <v>0</v>
      </c>
      <c r="AA10" s="41">
        <f t="shared" si="0"/>
        <v>0</v>
      </c>
      <c r="AB10" s="41">
        <f t="shared" si="0"/>
        <v>0</v>
      </c>
      <c r="AC10" s="41">
        <f t="shared" si="0"/>
        <v>0</v>
      </c>
      <c r="AD10" s="41">
        <f t="shared" si="0"/>
        <v>0</v>
      </c>
      <c r="AE10" s="41">
        <f t="shared" si="0"/>
        <v>0</v>
      </c>
      <c r="AF10" s="41">
        <f t="shared" si="0"/>
        <v>533.93999999999994</v>
      </c>
      <c r="AG10" s="41">
        <f t="shared" si="0"/>
        <v>0</v>
      </c>
      <c r="AH10" s="41">
        <f t="shared" si="0"/>
        <v>0</v>
      </c>
      <c r="AI10" s="43" t="s">
        <v>34</v>
      </c>
      <c r="AJ10" s="43" t="s">
        <v>34</v>
      </c>
      <c r="AK10" s="43" t="s">
        <v>34</v>
      </c>
    </row>
    <row r="11" spans="1:37" s="27" customFormat="1" ht="18.75">
      <c r="A11" s="44">
        <v>1</v>
      </c>
      <c r="B11" s="45" t="s">
        <v>100</v>
      </c>
      <c r="C11" s="46" t="s">
        <v>101</v>
      </c>
      <c r="D11" s="40">
        <v>0.95197013899993665</v>
      </c>
      <c r="E11" s="41">
        <f t="shared" ref="E11" si="1">F11+O11+Q11+S11+U11+W11+X11+Y11+Z11+AA11+AB11+AC11+AD11+AE11+AF11+AG11+AH11</f>
        <v>8862.77</v>
      </c>
      <c r="F11" s="47">
        <v>0</v>
      </c>
      <c r="G11" s="47"/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2">
        <v>0</v>
      </c>
      <c r="O11" s="47">
        <v>0</v>
      </c>
      <c r="P11" s="47">
        <v>924</v>
      </c>
      <c r="Q11" s="41">
        <v>8731.7900000000009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1">
        <f>ROUND(Q11*1.5%,2)</f>
        <v>130.97999999999999</v>
      </c>
      <c r="AG11" s="41">
        <v>0</v>
      </c>
      <c r="AH11" s="41">
        <v>0</v>
      </c>
      <c r="AI11" s="43" t="s">
        <v>35</v>
      </c>
      <c r="AJ11" s="43">
        <v>2019</v>
      </c>
      <c r="AK11" s="43">
        <v>2019</v>
      </c>
    </row>
    <row r="12" spans="1:37" s="27" customFormat="1" ht="18.75">
      <c r="A12" s="44">
        <v>2</v>
      </c>
      <c r="B12" s="45" t="s">
        <v>102</v>
      </c>
      <c r="C12" s="46" t="s">
        <v>103</v>
      </c>
      <c r="D12" s="40">
        <v>0.89759999999999995</v>
      </c>
      <c r="E12" s="41">
        <f>H12+I12+J12+K12+L12+M12+O12+Q12+S12+U12+W12+X12+Y12+Z12+AA12+AB12+AC12+AD12+AE12+AF12+AG12+AH12</f>
        <v>27266.67</v>
      </c>
      <c r="F12" s="47"/>
      <c r="G12" s="47"/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2">
        <v>0</v>
      </c>
      <c r="O12" s="47">
        <v>0</v>
      </c>
      <c r="P12" s="47">
        <v>746</v>
      </c>
      <c r="Q12" s="41">
        <v>26863.71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0</v>
      </c>
      <c r="AD12" s="47">
        <v>0</v>
      </c>
      <c r="AE12" s="47">
        <v>0</v>
      </c>
      <c r="AF12" s="41">
        <f>ROUND(Q12*1.5%,2)</f>
        <v>402.96</v>
      </c>
      <c r="AG12" s="41">
        <v>0</v>
      </c>
      <c r="AH12" s="41">
        <v>0</v>
      </c>
      <c r="AI12" s="43" t="s">
        <v>35</v>
      </c>
      <c r="AJ12" s="43">
        <v>2019</v>
      </c>
      <c r="AK12" s="43">
        <v>2019</v>
      </c>
    </row>
  </sheetData>
  <mergeCells count="29">
    <mergeCell ref="A9:AK9"/>
    <mergeCell ref="X5:X6"/>
    <mergeCell ref="Y5:Y6"/>
    <mergeCell ref="Z5:Z6"/>
    <mergeCell ref="AA5:AA6"/>
    <mergeCell ref="AB5:AB6"/>
    <mergeCell ref="AC5:AC6"/>
    <mergeCell ref="A4:A7"/>
    <mergeCell ref="B4:B7"/>
    <mergeCell ref="C4:C7"/>
    <mergeCell ref="D4:D6"/>
    <mergeCell ref="E4:E6"/>
    <mergeCell ref="AD5:AD6"/>
    <mergeCell ref="AE5:AE6"/>
    <mergeCell ref="AF5:AF6"/>
    <mergeCell ref="AG5:AG6"/>
    <mergeCell ref="X4:AH4"/>
    <mergeCell ref="AI4:AI7"/>
    <mergeCell ref="AJ4:AJ7"/>
    <mergeCell ref="AK4:AK7"/>
    <mergeCell ref="F5:F6"/>
    <mergeCell ref="H5:M5"/>
    <mergeCell ref="N5:O6"/>
    <mergeCell ref="P5:Q6"/>
    <mergeCell ref="R5:S6"/>
    <mergeCell ref="T5:U6"/>
    <mergeCell ref="F4:W4"/>
    <mergeCell ref="V5:W6"/>
    <mergeCell ref="AH5:AH6"/>
  </mergeCells>
  <pageMargins left="0.70866141732283472" right="0.70866141732283472" top="0.74803149606299213" bottom="0.74803149606299213" header="0.31496062992125984" footer="0.31496062992125984"/>
  <pageSetup paperSize="9" scale="2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G1" zoomScale="80" zoomScaleNormal="80" workbookViewId="0">
      <selection activeCell="N23" sqref="N23"/>
    </sheetView>
  </sheetViews>
  <sheetFormatPr defaultRowHeight="15"/>
  <cols>
    <col min="1" max="1" width="11.140625" customWidth="1"/>
    <col min="2" max="2" width="62" customWidth="1"/>
    <col min="3" max="3" width="15.7109375" customWidth="1"/>
    <col min="4" max="4" width="14.85546875" customWidth="1"/>
    <col min="5" max="5" width="29.7109375" customWidth="1"/>
    <col min="6" max="6" width="12.85546875" customWidth="1"/>
    <col min="7" max="7" width="13.85546875" customWidth="1"/>
    <col min="8" max="8" width="26.42578125" customWidth="1"/>
    <col min="9" max="10" width="24" customWidth="1"/>
    <col min="11" max="11" width="24.7109375" customWidth="1"/>
    <col min="12" max="12" width="20.7109375" customWidth="1"/>
    <col min="13" max="13" width="33" customWidth="1"/>
    <col min="14" max="14" width="26.140625" customWidth="1"/>
    <col min="15" max="15" width="17.140625" customWidth="1"/>
    <col min="16" max="16" width="18.85546875" customWidth="1"/>
  </cols>
  <sheetData>
    <row r="1" spans="1:16">
      <c r="N1" s="23" t="s">
        <v>111</v>
      </c>
    </row>
    <row r="3" spans="1:16" ht="18.75">
      <c r="A3" s="114" t="s">
        <v>0</v>
      </c>
      <c r="B3" s="114" t="s">
        <v>104</v>
      </c>
      <c r="C3" s="114" t="s">
        <v>37</v>
      </c>
      <c r="D3" s="101"/>
      <c r="E3" s="100" t="s">
        <v>38</v>
      </c>
      <c r="F3" s="102" t="s">
        <v>39</v>
      </c>
      <c r="G3" s="102" t="s">
        <v>40</v>
      </c>
      <c r="H3" s="100" t="s">
        <v>41</v>
      </c>
      <c r="I3" s="114" t="s">
        <v>42</v>
      </c>
      <c r="J3" s="101"/>
      <c r="K3" s="115" t="s">
        <v>43</v>
      </c>
      <c r="L3" s="118" t="s">
        <v>45</v>
      </c>
      <c r="M3" s="118" t="s">
        <v>46</v>
      </c>
      <c r="N3" s="121" t="s">
        <v>2</v>
      </c>
      <c r="O3" s="108" t="s">
        <v>48</v>
      </c>
      <c r="P3" s="108" t="s">
        <v>49</v>
      </c>
    </row>
    <row r="4" spans="1:16">
      <c r="A4" s="101"/>
      <c r="B4" s="101"/>
      <c r="C4" s="100" t="s">
        <v>50</v>
      </c>
      <c r="D4" s="102" t="s">
        <v>51</v>
      </c>
      <c r="E4" s="101"/>
      <c r="F4" s="103"/>
      <c r="G4" s="103"/>
      <c r="H4" s="101"/>
      <c r="I4" s="100" t="s">
        <v>52</v>
      </c>
      <c r="J4" s="102" t="s">
        <v>53</v>
      </c>
      <c r="K4" s="116"/>
      <c r="L4" s="119"/>
      <c r="M4" s="119"/>
      <c r="N4" s="111"/>
      <c r="O4" s="109"/>
      <c r="P4" s="109"/>
    </row>
    <row r="5" spans="1:16" ht="131.25" customHeight="1">
      <c r="A5" s="101"/>
      <c r="B5" s="101"/>
      <c r="C5" s="101"/>
      <c r="D5" s="111"/>
      <c r="E5" s="101"/>
      <c r="F5" s="103"/>
      <c r="G5" s="103"/>
      <c r="H5" s="101"/>
      <c r="I5" s="101"/>
      <c r="J5" s="113"/>
      <c r="K5" s="117"/>
      <c r="L5" s="119"/>
      <c r="M5" s="119"/>
      <c r="N5" s="122"/>
      <c r="O5" s="109"/>
      <c r="P5" s="109"/>
    </row>
    <row r="6" spans="1:16" ht="18.75">
      <c r="A6" s="110"/>
      <c r="B6" s="110"/>
      <c r="C6" s="110"/>
      <c r="D6" s="112"/>
      <c r="E6" s="101"/>
      <c r="F6" s="104"/>
      <c r="G6" s="104"/>
      <c r="H6" s="48" t="s">
        <v>32</v>
      </c>
      <c r="I6" s="48" t="s">
        <v>32</v>
      </c>
      <c r="J6" s="48" t="s">
        <v>32</v>
      </c>
      <c r="K6" s="48" t="s">
        <v>54</v>
      </c>
      <c r="L6" s="120"/>
      <c r="M6" s="120"/>
      <c r="N6" s="48" t="s">
        <v>30</v>
      </c>
      <c r="O6" s="48" t="s">
        <v>55</v>
      </c>
      <c r="P6" s="48" t="s">
        <v>55</v>
      </c>
    </row>
    <row r="7" spans="1:16" ht="18.75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9">
        <v>5.5697674418604599</v>
      </c>
      <c r="G7" s="49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49">
        <v>13</v>
      </c>
      <c r="N7" s="49">
        <v>14</v>
      </c>
      <c r="O7" s="49">
        <v>15</v>
      </c>
      <c r="P7" s="49">
        <v>16</v>
      </c>
    </row>
    <row r="8" spans="1:16" ht="18.75">
      <c r="A8" s="105" t="s">
        <v>99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7"/>
    </row>
    <row r="9" spans="1:16" s="23" customFormat="1" ht="18.75">
      <c r="A9" s="37" t="s">
        <v>70</v>
      </c>
      <c r="B9" s="45"/>
      <c r="C9" s="43" t="s">
        <v>105</v>
      </c>
      <c r="D9" s="43" t="s">
        <v>105</v>
      </c>
      <c r="E9" s="35" t="s">
        <v>105</v>
      </c>
      <c r="F9" s="43" t="s">
        <v>105</v>
      </c>
      <c r="G9" s="43" t="s">
        <v>105</v>
      </c>
      <c r="H9" s="41">
        <f>H10+H11</f>
        <v>1994.9</v>
      </c>
      <c r="I9" s="41">
        <f>I10+I11</f>
        <v>1785.1999999999998</v>
      </c>
      <c r="J9" s="41">
        <f>J10+J11</f>
        <v>1722.9</v>
      </c>
      <c r="K9" s="50">
        <f>K10+K11</f>
        <v>91</v>
      </c>
      <c r="L9" s="43" t="s">
        <v>34</v>
      </c>
      <c r="M9" s="43" t="s">
        <v>34</v>
      </c>
      <c r="N9" s="41">
        <v>36129.440000000002</v>
      </c>
      <c r="O9" s="41">
        <f t="shared" ref="O9:O11" si="0">N9/H9</f>
        <v>18.110902802145471</v>
      </c>
      <c r="P9" s="41">
        <f>MAX(P10:P11)</f>
        <v>4581.2221800227881</v>
      </c>
    </row>
    <row r="10" spans="1:16" s="23" customFormat="1" ht="18.75">
      <c r="A10" s="51">
        <v>1</v>
      </c>
      <c r="B10" s="45" t="s">
        <v>100</v>
      </c>
      <c r="C10" s="43">
        <v>1979</v>
      </c>
      <c r="D10" s="43"/>
      <c r="E10" s="35" t="s">
        <v>56</v>
      </c>
      <c r="F10" s="43">
        <v>2</v>
      </c>
      <c r="G10" s="43">
        <v>3</v>
      </c>
      <c r="H10" s="41">
        <v>1053.2</v>
      </c>
      <c r="I10" s="41">
        <v>928.3</v>
      </c>
      <c r="J10" s="41">
        <v>866</v>
      </c>
      <c r="K10" s="50">
        <v>38</v>
      </c>
      <c r="L10" s="43" t="s">
        <v>65</v>
      </c>
      <c r="M10" s="43" t="s">
        <v>35</v>
      </c>
      <c r="N10" s="41">
        <v>8862.77</v>
      </c>
      <c r="O10" s="41">
        <f t="shared" si="0"/>
        <v>8.4150873528294721</v>
      </c>
      <c r="P10" s="41">
        <v>4581.2221800227881</v>
      </c>
    </row>
    <row r="11" spans="1:16" s="23" customFormat="1" ht="18.75">
      <c r="A11" s="51">
        <v>2</v>
      </c>
      <c r="B11" s="45" t="s">
        <v>102</v>
      </c>
      <c r="C11" s="43">
        <v>1980</v>
      </c>
      <c r="D11" s="43"/>
      <c r="E11" s="35" t="s">
        <v>56</v>
      </c>
      <c r="F11" s="43">
        <v>2</v>
      </c>
      <c r="G11" s="43">
        <v>3</v>
      </c>
      <c r="H11" s="41">
        <v>941.7</v>
      </c>
      <c r="I11" s="41">
        <v>856.9</v>
      </c>
      <c r="J11" s="41">
        <v>856.9</v>
      </c>
      <c r="K11" s="50">
        <v>53</v>
      </c>
      <c r="L11" s="43" t="s">
        <v>65</v>
      </c>
      <c r="M11" s="43" t="s">
        <v>35</v>
      </c>
      <c r="N11" s="41">
        <v>27266.67</v>
      </c>
      <c r="O11" s="41">
        <f t="shared" si="0"/>
        <v>28.954730805989165</v>
      </c>
      <c r="P11" s="41">
        <v>4136.628225549538</v>
      </c>
    </row>
  </sheetData>
  <mergeCells count="19">
    <mergeCell ref="A3:A6"/>
    <mergeCell ref="B3:B6"/>
    <mergeCell ref="C3:D3"/>
    <mergeCell ref="E3:E6"/>
    <mergeCell ref="F3:F6"/>
    <mergeCell ref="G3:G6"/>
    <mergeCell ref="A8:P8"/>
    <mergeCell ref="O3:O5"/>
    <mergeCell ref="P3:P5"/>
    <mergeCell ref="C4:C6"/>
    <mergeCell ref="D4:D6"/>
    <mergeCell ref="I4:I5"/>
    <mergeCell ref="J4:J5"/>
    <mergeCell ref="H3:H5"/>
    <mergeCell ref="I3:J3"/>
    <mergeCell ref="K3:K5"/>
    <mergeCell ref="L3:L6"/>
    <mergeCell ref="M3:M6"/>
    <mergeCell ref="N3:N5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Реестр</vt:lpstr>
      <vt:lpstr>Перечень</vt:lpstr>
      <vt:lpstr>Ресурсное обеспечение</vt:lpstr>
      <vt:lpstr>Реестр (вост)</vt:lpstr>
      <vt:lpstr>Перечень (вост)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1конек</cp:lastModifiedBy>
  <cp:lastPrinted>2018-12-27T06:19:17Z</cp:lastPrinted>
  <dcterms:created xsi:type="dcterms:W3CDTF">2018-11-14T07:58:26Z</dcterms:created>
  <dcterms:modified xsi:type="dcterms:W3CDTF">2018-12-27T06:19:29Z</dcterms:modified>
</cp:coreProperties>
</file>