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<sst xmlns="http://schemas.openxmlformats.org/spreadsheetml/2006/main" count="53" uniqueCount="47">
  <si>
    <t>Заказчик</t>
  </si>
  <si>
    <t>прочих затрат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</si>
  <si>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</si>
  <si>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</si>
  <si>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</si>
  <si>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</si>
  <si>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</si>
  <si>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</si>
  <si>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</si>
  <si>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</si>
  <si>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</si>
  <si>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</si>
  <si>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Н.Н..Мирошников</t>
  </si>
  <si>
    <t>НДС    20%</t>
  </si>
  <si>
    <t>тыс. руб.</t>
  </si>
  <si>
    <t>В том числе возвратных сумм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</si>
  <si>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</si>
  <si>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</si>
  <si>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</si>
  <si>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</si>
  <si>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</si>
  <si>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</si>
  <si>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</si>
  <si>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</si>
  <si>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</si>
  <si>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Протокол согласования</t>
  </si>
  <si>
    <t>Глава 9.</t>
  </si>
  <si>
    <t>ПРОЕКТНЫЕ РАБОТЫ</t>
  </si>
  <si>
    <t>ИТОГО ПО ГЛАВАМ 1-9</t>
  </si>
  <si>
    <t xml:space="preserve">Договор </t>
  </si>
  <si>
    <t>ИТОГО с НДС в базовом уровне цен</t>
  </si>
  <si>
    <t>ПРОВЕРЕНО ГУП "ВЛАДИМИРГРАЖДАНПРОЕКТ"</t>
  </si>
  <si>
    <t>"УТВЕРЖДАЮ"</t>
  </si>
  <si>
    <t>_____________</t>
  </si>
  <si>
    <t>Экспертиза сметы</t>
  </si>
  <si>
    <t>Затраты на проведение технического надзора в размере 1,5%</t>
  </si>
  <si>
    <t>Сводный сметный расчет в текущем уровне цен 3 квартала 2012 г</t>
  </si>
  <si>
    <t>Данные Минэкономразвития РФ от 19 сентября 2011 г.</t>
  </si>
  <si>
    <t>Директор</t>
  </si>
  <si>
    <t>Горбунова Н.Б.</t>
  </si>
  <si>
    <t>ООО "ЖЭК"Никологоры"</t>
  </si>
  <si>
    <t>КАПИТАЛЬНЫЙ РЕМОНТ МЕТАЛЛИЧЕСКОЙ КРЫШИ Д.18 УЛ. ЧКАЛОВА</t>
  </si>
  <si>
    <t>Капитальный ремонт металлической крыши</t>
  </si>
  <si>
    <t>Сметная стоимость объекта с учетом коэффициента-дефлятора на производство работ в 3 квартале 2012года К=1,013*1,024=1,0373</t>
  </si>
  <si>
    <t>в текущем уровне цен 1 квартала 2012 г</t>
  </si>
  <si>
    <t xml:space="preserve">Затраты по оплате НДС  в текущем уровне цен 1 квартала 2012 г </t>
  </si>
  <si>
    <t xml:space="preserve">Лок. Смета № 187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</si>
</sst>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  <numFmt numFmtId="190" formatCode="0.00000000"/>
    <numFmt numFmtId="191" formatCode="0.000000000"/>
    <numFmt numFmtId="192" formatCode="0.0000000"/>
    <numFmt numFmtId="193" formatCode="0.000000"/>
    <numFmt numFmtId="194" formatCode="0.00000"/>
  </numFmts>
  <fonts count="34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4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188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2" fontId="31" fillId="0" borderId="15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173" fontId="32" fillId="0" borderId="16" xfId="0" applyNumberFormat="1" applyFont="1" applyBorder="1" applyAlignment="1">
      <alignment horizontal="center" vertical="top" wrapText="1"/>
    </xf>
    <xf numFmtId="173" fontId="32" fillId="0" borderId="16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3" fontId="33" fillId="0" borderId="16" xfId="0" applyNumberFormat="1" applyFont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2" fontId="31" fillId="0" borderId="11" xfId="0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top"/>
    </xf>
    <xf numFmtId="172" fontId="28" fillId="0" borderId="0" xfId="0" applyNumberFormat="1" applyFont="1" applyFill="1" applyAlignment="1">
      <alignment horizontal="right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15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0" xfId="0" applyNumberFormat="1" applyFont="1" applyFill="1" applyBorder="1" applyAlignment="1">
      <alignment horizontal="center" vertical="top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15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 wrapText="1"/>
    </xf>
    <xf numFmtId="188" fontId="9" fillId="0" borderId="21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188" fontId="9" fillId="0" borderId="21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right" vertical="top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3" sqref="B13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9.8515625" style="2" customWidth="1"/>
    <col min="5" max="5" width="16.57421875" style="2" customWidth="1"/>
    <col min="6" max="6" width="15.8515625" style="2" customWidth="1"/>
    <col min="7" max="7" width="16.28125" style="2" customWidth="1"/>
    <col min="8" max="8" width="15.00390625" style="2" customWidth="1"/>
    <col min="9" max="16384" width="9.140625" style="2" customWidth="1"/>
  </cols>
  <sheetData>
    <row r="1" spans="1:8" ht="15">
      <c r="A1" s="86" t="s">
        <v>0</v>
      </c>
      <c r="B1" s="86"/>
      <c r="C1" s="6" t="s">
        <v>40</v>
      </c>
      <c r="D1" s="14"/>
      <c r="E1" s="14"/>
      <c r="F1" s="55" t="s">
        <v>32</v>
      </c>
      <c r="G1" s="14"/>
      <c r="H1" s="14"/>
    </row>
    <row r="2" spans="1:8" ht="15.75">
      <c r="A2" s="43" t="s">
        <v>2</v>
      </c>
      <c r="B2" s="87" t="s">
        <v>38</v>
      </c>
      <c r="C2" s="87"/>
      <c r="D2" s="87"/>
      <c r="E2" s="87"/>
      <c r="F2" s="87"/>
      <c r="G2" s="87"/>
      <c r="H2" s="15"/>
    </row>
    <row r="3" spans="1:8" ht="15.75">
      <c r="A3" s="43"/>
      <c r="B3" s="12"/>
      <c r="C3" s="12"/>
      <c r="D3" s="16"/>
      <c r="E3" s="16"/>
      <c r="F3" s="16"/>
      <c r="G3" s="16"/>
      <c r="H3" s="15"/>
    </row>
    <row r="4" spans="1:8" ht="30">
      <c r="A4" s="88" t="s">
        <v>36</v>
      </c>
      <c r="B4" s="88"/>
      <c r="C4" s="88"/>
      <c r="D4" s="76">
        <f>H30</f>
        <v>776.3938222180701</v>
      </c>
      <c r="E4" s="18" t="s">
        <v>14</v>
      </c>
      <c r="F4" s="15" t="s">
        <v>33</v>
      </c>
      <c r="G4" s="56" t="s">
        <v>39</v>
      </c>
      <c r="H4" s="15"/>
    </row>
    <row r="5" spans="1:8" ht="15">
      <c r="A5" s="89" t="s">
        <v>15</v>
      </c>
      <c r="B5" s="89"/>
      <c r="C5" s="89"/>
      <c r="D5" s="17">
        <f>H37</f>
        <v>0</v>
      </c>
      <c r="E5" s="18" t="s">
        <v>14</v>
      </c>
      <c r="F5" s="15"/>
      <c r="G5" s="15"/>
      <c r="H5" s="15"/>
    </row>
    <row r="6" spans="1:8" ht="15">
      <c r="A6" s="44"/>
      <c r="B6" s="13"/>
      <c r="C6" s="13"/>
      <c r="D6" s="19"/>
      <c r="E6" s="18"/>
      <c r="F6" s="15"/>
      <c r="G6" s="15"/>
      <c r="H6" s="15"/>
    </row>
    <row r="7" spans="1:8" ht="14.25">
      <c r="A7" s="90" t="s">
        <v>22</v>
      </c>
      <c r="B7" s="90"/>
      <c r="C7" s="90"/>
      <c r="D7" s="90"/>
      <c r="E7" s="90"/>
      <c r="F7" s="90"/>
      <c r="G7" s="90"/>
      <c r="H7" s="90"/>
    </row>
    <row r="8" spans="1:8" ht="39" customHeight="1">
      <c r="A8" s="91" t="s">
        <v>41</v>
      </c>
      <c r="B8" s="91"/>
      <c r="C8" s="91"/>
      <c r="D8" s="91"/>
      <c r="E8" s="91"/>
      <c r="F8" s="91"/>
      <c r="G8" s="91"/>
      <c r="H8" s="91"/>
    </row>
    <row r="9" spans="1:8" ht="15">
      <c r="A9" s="92" t="s">
        <v>16</v>
      </c>
      <c r="B9" s="77" t="s">
        <v>17</v>
      </c>
      <c r="C9" s="77" t="s">
        <v>18</v>
      </c>
      <c r="D9" s="79" t="s">
        <v>19</v>
      </c>
      <c r="E9" s="80"/>
      <c r="F9" s="80"/>
      <c r="G9" s="81"/>
      <c r="H9" s="82" t="s">
        <v>20</v>
      </c>
    </row>
    <row r="10" spans="1:8" ht="45.75" thickBot="1">
      <c r="A10" s="93"/>
      <c r="B10" s="78"/>
      <c r="C10" s="78"/>
      <c r="D10" s="20" t="s">
        <v>5</v>
      </c>
      <c r="E10" s="20" t="s">
        <v>6</v>
      </c>
      <c r="F10" s="20" t="s">
        <v>21</v>
      </c>
      <c r="G10" s="20" t="s">
        <v>1</v>
      </c>
      <c r="H10" s="83"/>
    </row>
    <row r="11" spans="1:8" s="39" customFormat="1" ht="13.5" thickTop="1">
      <c r="A11" s="45">
        <v>1</v>
      </c>
      <c r="B11" s="37">
        <v>2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ht="28.5">
      <c r="A12" s="46"/>
      <c r="B12" s="21" t="s">
        <v>4</v>
      </c>
      <c r="C12" s="22" t="s">
        <v>11</v>
      </c>
      <c r="D12" s="23"/>
      <c r="E12" s="24"/>
      <c r="F12" s="23"/>
      <c r="G12" s="24"/>
      <c r="H12" s="23"/>
    </row>
    <row r="13" spans="1:8" ht="31.5" customHeight="1">
      <c r="A13" s="47" t="s">
        <v>3</v>
      </c>
      <c r="B13" s="26" t="s">
        <v>46</v>
      </c>
      <c r="C13" s="40" t="s">
        <v>42</v>
      </c>
      <c r="D13" s="42">
        <v>93.014</v>
      </c>
      <c r="E13" s="41"/>
      <c r="F13" s="42"/>
      <c r="G13" s="41"/>
      <c r="H13" s="42">
        <f>D13</f>
        <v>93.014</v>
      </c>
    </row>
    <row r="14" spans="1:8" ht="15" customHeight="1">
      <c r="A14" s="47"/>
      <c r="B14" s="26"/>
      <c r="C14" s="29" t="s">
        <v>44</v>
      </c>
      <c r="D14" s="57">
        <v>622.667</v>
      </c>
      <c r="E14" s="28"/>
      <c r="F14" s="25"/>
      <c r="G14" s="28"/>
      <c r="H14" s="57">
        <f>D14</f>
        <v>622.667</v>
      </c>
    </row>
    <row r="15" spans="1:8" s="1" customFormat="1" ht="15">
      <c r="A15" s="49"/>
      <c r="B15" s="33" t="s">
        <v>23</v>
      </c>
      <c r="C15" s="30" t="s">
        <v>24</v>
      </c>
      <c r="D15" s="58"/>
      <c r="E15" s="63"/>
      <c r="F15" s="64"/>
      <c r="G15" s="60"/>
      <c r="H15" s="58"/>
    </row>
    <row r="16" spans="1:8" s="1" customFormat="1" ht="30">
      <c r="A16" s="49">
        <v>2</v>
      </c>
      <c r="B16" s="32" t="s">
        <v>25</v>
      </c>
      <c r="C16" s="27" t="s">
        <v>35</v>
      </c>
      <c r="D16" s="65"/>
      <c r="E16" s="63"/>
      <c r="F16" s="64"/>
      <c r="G16" s="66">
        <f>D13*0.015</f>
        <v>1.3952099999999998</v>
      </c>
      <c r="H16" s="65">
        <f>G16</f>
        <v>1.3952099999999998</v>
      </c>
    </row>
    <row r="17" spans="1:8" s="1" customFormat="1" ht="15">
      <c r="A17" s="49"/>
      <c r="B17" s="32"/>
      <c r="C17" s="29" t="s">
        <v>44</v>
      </c>
      <c r="D17" s="58"/>
      <c r="E17" s="63"/>
      <c r="F17" s="64"/>
      <c r="G17" s="60">
        <f>D14*0.015</f>
        <v>9.340005</v>
      </c>
      <c r="H17" s="58">
        <f>G17</f>
        <v>9.340005</v>
      </c>
    </row>
    <row r="18" spans="1:8" s="1" customFormat="1" ht="15">
      <c r="A18" s="54"/>
      <c r="B18" s="35"/>
      <c r="C18" s="36"/>
      <c r="D18" s="59"/>
      <c r="E18" s="67"/>
      <c r="F18" s="68"/>
      <c r="G18" s="62"/>
      <c r="H18" s="59"/>
    </row>
    <row r="19" spans="1:8" s="1" customFormat="1" ht="15">
      <c r="A19" s="49"/>
      <c r="B19" s="33" t="s">
        <v>26</v>
      </c>
      <c r="C19" s="30" t="s">
        <v>27</v>
      </c>
      <c r="D19" s="58"/>
      <c r="E19" s="63"/>
      <c r="F19" s="64"/>
      <c r="G19" s="60"/>
      <c r="H19" s="58"/>
    </row>
    <row r="20" spans="1:8" s="1" customFormat="1" ht="15">
      <c r="A20" s="49">
        <v>3</v>
      </c>
      <c r="B20" s="32" t="s">
        <v>29</v>
      </c>
      <c r="C20" s="27" t="s">
        <v>34</v>
      </c>
      <c r="D20" s="65"/>
      <c r="E20" s="63"/>
      <c r="F20" s="64"/>
      <c r="G20" s="66">
        <f>G21/2.83</f>
        <v>0.8409893992932862</v>
      </c>
      <c r="H20" s="65">
        <f>G20</f>
        <v>0.8409893992932862</v>
      </c>
    </row>
    <row r="21" spans="1:8" s="1" customFormat="1" ht="15">
      <c r="A21" s="49"/>
      <c r="B21" s="32"/>
      <c r="C21" s="29" t="s">
        <v>44</v>
      </c>
      <c r="D21" s="58"/>
      <c r="E21" s="63"/>
      <c r="F21" s="64"/>
      <c r="G21" s="60">
        <v>2.38</v>
      </c>
      <c r="H21" s="58">
        <f>G21</f>
        <v>2.38</v>
      </c>
    </row>
    <row r="22" spans="1:8" s="1" customFormat="1" ht="15">
      <c r="A22" s="49"/>
      <c r="B22" s="32"/>
      <c r="C22" s="29"/>
      <c r="D22" s="58"/>
      <c r="E22" s="63"/>
      <c r="F22" s="64"/>
      <c r="G22" s="60"/>
      <c r="H22" s="58"/>
    </row>
    <row r="23" spans="1:8" s="1" customFormat="1" ht="15">
      <c r="A23" s="49"/>
      <c r="B23" s="32"/>
      <c r="C23" s="29" t="s">
        <v>28</v>
      </c>
      <c r="D23" s="69">
        <f>D13</f>
        <v>93.014</v>
      </c>
      <c r="E23" s="63"/>
      <c r="F23" s="64"/>
      <c r="G23" s="70">
        <f>G16+G20</f>
        <v>2.236199399293286</v>
      </c>
      <c r="H23" s="69">
        <f>D23+H16+H20</f>
        <v>95.2501993992933</v>
      </c>
    </row>
    <row r="24" spans="1:8" s="1" customFormat="1" ht="15">
      <c r="A24" s="49"/>
      <c r="B24" s="32"/>
      <c r="C24" s="29" t="s">
        <v>44</v>
      </c>
      <c r="D24" s="58">
        <f>D14</f>
        <v>622.667</v>
      </c>
      <c r="E24" s="63"/>
      <c r="F24" s="64"/>
      <c r="G24" s="60">
        <f>G17+G21</f>
        <v>11.720005</v>
      </c>
      <c r="H24" s="58">
        <f>D24+H17+H21</f>
        <v>634.387005</v>
      </c>
    </row>
    <row r="25" spans="1:8" s="1" customFormat="1" ht="15">
      <c r="A25" s="49"/>
      <c r="B25" s="32"/>
      <c r="C25" s="29"/>
      <c r="D25" s="58"/>
      <c r="E25" s="63"/>
      <c r="F25" s="64"/>
      <c r="G25" s="60"/>
      <c r="H25" s="58"/>
    </row>
    <row r="26" spans="1:8" s="1" customFormat="1" ht="15">
      <c r="A26" s="48">
        <v>4</v>
      </c>
      <c r="B26" s="31" t="s">
        <v>7</v>
      </c>
      <c r="C26" s="34" t="s">
        <v>13</v>
      </c>
      <c r="D26" s="25">
        <f>D23*0.2</f>
        <v>18.6028</v>
      </c>
      <c r="E26" s="70"/>
      <c r="F26" s="69"/>
      <c r="G26" s="28">
        <f>G23*0.2</f>
        <v>0.4472398798586572</v>
      </c>
      <c r="H26" s="25">
        <f>H23*0.2</f>
        <v>19.05003987985866</v>
      </c>
    </row>
    <row r="27" spans="1:8" s="1" customFormat="1" ht="30">
      <c r="A27" s="48">
        <v>5</v>
      </c>
      <c r="B27" s="31"/>
      <c r="C27" s="29" t="s">
        <v>45</v>
      </c>
      <c r="D27" s="57">
        <f>D24*0.18</f>
        <v>112.08006</v>
      </c>
      <c r="E27" s="60"/>
      <c r="F27" s="58"/>
      <c r="G27" s="61">
        <f>G24*0.18</f>
        <v>2.1096009000000002</v>
      </c>
      <c r="H27" s="57">
        <f>D27+G27</f>
        <v>114.1896609</v>
      </c>
    </row>
    <row r="28" spans="1:8" s="1" customFormat="1" ht="15">
      <c r="A28" s="48">
        <v>6</v>
      </c>
      <c r="B28" s="32"/>
      <c r="C28" s="30" t="s">
        <v>30</v>
      </c>
      <c r="D28" s="25">
        <f>D23+D26</f>
        <v>111.6168</v>
      </c>
      <c r="E28" s="70"/>
      <c r="F28" s="69"/>
      <c r="G28" s="28">
        <f>G23+G26</f>
        <v>2.6834392791519432</v>
      </c>
      <c r="H28" s="25">
        <f>H23+H26</f>
        <v>114.30023927915195</v>
      </c>
    </row>
    <row r="29" spans="1:8" s="1" customFormat="1" ht="15">
      <c r="A29" s="50"/>
      <c r="B29" s="35"/>
      <c r="C29" s="29" t="s">
        <v>44</v>
      </c>
      <c r="D29" s="59">
        <f>D24+D27</f>
        <v>734.74706</v>
      </c>
      <c r="E29" s="62"/>
      <c r="F29" s="59"/>
      <c r="G29" s="62">
        <f>G24+G27</f>
        <v>13.8296059</v>
      </c>
      <c r="H29" s="59">
        <f>D29+G29</f>
        <v>748.5766659000001</v>
      </c>
    </row>
    <row r="30" spans="1:8" s="1" customFormat="1" ht="75">
      <c r="A30" s="51">
        <v>7</v>
      </c>
      <c r="B30" s="52" t="s">
        <v>37</v>
      </c>
      <c r="C30" s="53" t="s">
        <v>43</v>
      </c>
      <c r="D30" s="71"/>
      <c r="E30" s="72"/>
      <c r="F30" s="73"/>
      <c r="G30" s="74"/>
      <c r="H30" s="75">
        <f>(D29+G17*1.18)*1.0373+G21*1.18</f>
        <v>776.3938222180701</v>
      </c>
    </row>
    <row r="31" spans="1:8" s="1" customFormat="1" ht="12.75">
      <c r="A31" s="11"/>
      <c r="B31" s="10"/>
      <c r="C31" s="10"/>
      <c r="D31" s="9"/>
      <c r="E31" s="9"/>
      <c r="F31" s="9"/>
      <c r="G31" s="9"/>
      <c r="H31" s="9"/>
    </row>
    <row r="32" spans="1:8" ht="25.5" customHeight="1">
      <c r="A32" s="4"/>
      <c r="B32" s="5" t="s">
        <v>2</v>
      </c>
      <c r="H32" s="5"/>
    </row>
    <row r="33" spans="1:8" ht="33" customHeight="1">
      <c r="A33" s="4"/>
      <c r="B33" s="5"/>
      <c r="H33" s="5"/>
    </row>
    <row r="34" ht="9" customHeight="1"/>
    <row r="35" spans="3:7" ht="40.5" customHeight="1">
      <c r="C35" s="85" t="s">
        <v>31</v>
      </c>
      <c r="D35" s="85"/>
      <c r="E35" s="85"/>
      <c r="F35" s="5"/>
      <c r="G35" s="5"/>
    </row>
    <row r="36" spans="3:7" ht="30.75" customHeight="1">
      <c r="C36" s="7" t="s">
        <v>8</v>
      </c>
      <c r="D36" s="84" t="s">
        <v>12</v>
      </c>
      <c r="E36" s="84"/>
      <c r="F36" s="84"/>
      <c r="G36" s="84"/>
    </row>
    <row r="37" spans="3:6" ht="15">
      <c r="C37" s="8" t="s">
        <v>9</v>
      </c>
      <c r="D37" s="84" t="s">
        <v>10</v>
      </c>
      <c r="E37" s="84"/>
      <c r="F37" s="84"/>
    </row>
  </sheetData>
  <sheetProtection/>
  <mergeCells count="14">
    <mergeCell ref="D36:G36"/>
    <mergeCell ref="D37:F37"/>
    <mergeCell ref="C35:E35"/>
    <mergeCell ref="A1:B1"/>
    <mergeCell ref="B2:G2"/>
    <mergeCell ref="A4:C4"/>
    <mergeCell ref="A5:C5"/>
    <mergeCell ref="A7:H7"/>
    <mergeCell ref="A8:H8"/>
    <mergeCell ref="A9:A10"/>
    <mergeCell ref="B9:B10"/>
    <mergeCell ref="C9:C10"/>
    <mergeCell ref="D9:G9"/>
    <mergeCell ref="H9:H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Lera</cp:lastModifiedBy>
  <cp:lastPrinted>2011-03-12T12:03:06Z</cp:lastPrinted>
  <dcterms:created xsi:type="dcterms:W3CDTF">2004-12-21T03:45:36Z</dcterms:created>
  <dcterms:modified xsi:type="dcterms:W3CDTF">2012-03-27T07:40:27Z</dcterms:modified>
  <cp:category/>
  <cp:version/>
  <cp:contentType/>
  <cp:contentStatus/>
</cp:coreProperties>
</file>