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0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п_Никологоры'!$10:$12</definedName>
  </definedNames>
  <calcPr fullCalcOnLoad="1"/>
</workbook>
</file>

<file path=xl/sharedStrings.xml><?xml version="1.0" encoding="utf-8"?>
<sst xmlns="http://schemas.openxmlformats.org/spreadsheetml/2006/main" count="611" uniqueCount="220">
  <si>
    <t>по разделам и подразделам, целевым статьям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</si>
  <si>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</si>
  <si>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</si>
  <si>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</si>
  <si>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</si>
  <si>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</si>
  <si>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</si>
  <si>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</si>
  <si>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</si>
  <si>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</si>
  <si>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</si>
  <si>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</si>
  <si>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</si>
  <si>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</si>
  <si>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</si>
  <si>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</si>
  <si>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</si>
  <si>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</si>
  <si>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</si>
  <si>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</si>
  <si>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</si>
  <si>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0111</t>
  </si>
  <si>
    <t>0650300</t>
  </si>
  <si>
    <t>Прочие расходы</t>
  </si>
  <si>
    <t>013</t>
  </si>
  <si>
    <t>Резервные фонды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</si>
  <si>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</si>
  <si>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</si>
  <si>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</si>
  <si>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</si>
  <si>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</si>
  <si>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</si>
  <si>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</si>
  <si>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</si>
  <si>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</si>
  <si>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</si>
  <si>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</si>
  <si>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7950000</t>
  </si>
  <si>
    <t>Жилищно-коммунальное хозяйство</t>
  </si>
  <si>
    <t>0500</t>
  </si>
  <si>
    <t>Жилищное хозяйство</t>
  </si>
  <si>
    <t>0501</t>
  </si>
  <si>
    <t>006</t>
  </si>
  <si>
    <t>Коммунальное хозяйство</t>
  </si>
  <si>
    <t>0502</t>
  </si>
  <si>
    <t>3510500</t>
  </si>
  <si>
    <t>Субсидии юридическим лицим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</si>
  <si>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</si>
  <si>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</si>
  <si>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</si>
  <si>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</si>
  <si>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</si>
  <si>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</si>
  <si>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</si>
  <si>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</si>
  <si>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</si>
  <si>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</si>
  <si>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</si>
  <si>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</si>
  <si>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</si>
  <si>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</si>
  <si>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</si>
  <si>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</si>
  <si>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</si>
  <si>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</si>
  <si>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</si>
  <si>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</si>
  <si>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</si>
  <si>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</si>
  <si>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</si>
  <si>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</si>
  <si>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</si>
  <si>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</si>
  <si>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1100</t>
  </si>
  <si>
    <t>Иные межбюджетные трансферты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</si>
  <si>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</si>
  <si>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</si>
  <si>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</si>
  <si>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</si>
  <si>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</si>
  <si>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</si>
  <si>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</si>
  <si>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</si>
  <si>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</si>
  <si>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</si>
  <si>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</si>
  <si>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</si>
  <si>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</si>
  <si>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</si>
  <si>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1</t>
  </si>
  <si>
    <t>Глава местной администрации "поселок Никологоры"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</si>
  <si>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</si>
  <si>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8</t>
  </si>
  <si>
    <t>9</t>
  </si>
  <si>
    <t xml:space="preserve">Убытки бань </t>
  </si>
  <si>
    <t>13</t>
  </si>
  <si>
    <t xml:space="preserve">Уличное освещение </t>
  </si>
  <si>
    <t>14</t>
  </si>
  <si>
    <t>15</t>
  </si>
  <si>
    <t xml:space="preserve">Озеленение </t>
  </si>
  <si>
    <t>16</t>
  </si>
  <si>
    <t xml:space="preserve">Организация и содержание мест захоронения </t>
  </si>
  <si>
    <t>17</t>
  </si>
  <si>
    <t>18</t>
  </si>
  <si>
    <t>19</t>
  </si>
  <si>
    <t>Доплаты к пенсиям государственных служащих субъектов Российской Федерации и муницпальных служащих</t>
  </si>
  <si>
    <t>Итого расходов</t>
  </si>
  <si>
    <t>и видам расходов  классификации расходов</t>
  </si>
  <si>
    <t xml:space="preserve">Администрация муниципального образования "поселок Никологоры" </t>
  </si>
  <si>
    <t>Целевая программа "Обеспечение территории муниципального образования "поселок Никологоры" документами территориального планирования (2009-2012 годы)</t>
  </si>
  <si>
    <t>033</t>
  </si>
  <si>
    <t>0412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</si>
  <si>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</si>
  <si>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Национальная экономика</t>
  </si>
  <si>
    <t>0400</t>
  </si>
  <si>
    <t>Другие вопросы в области национальной экономики</t>
  </si>
  <si>
    <t>Выполнение фукций органами местного самоуправления</t>
  </si>
  <si>
    <t>Целевая программа "Обеспечение территории муниципалнього образования "поселок Никологоры" документами территориального планирования (2009-2012 годы)</t>
  </si>
  <si>
    <t>10</t>
  </si>
  <si>
    <t>12</t>
  </si>
  <si>
    <t>20</t>
  </si>
  <si>
    <t xml:space="preserve">Глава муниципального образования "поселок  Никологоры" </t>
  </si>
  <si>
    <t>21</t>
  </si>
  <si>
    <t>0309</t>
  </si>
  <si>
    <t>На предоставление населению субсидии на оплату жилого помещения и коммунальных услуг</t>
  </si>
  <si>
    <t>1003</t>
  </si>
  <si>
    <t>5054800</t>
  </si>
  <si>
    <t>22</t>
  </si>
  <si>
    <t>23</t>
  </si>
  <si>
    <t>24</t>
  </si>
  <si>
    <t>25</t>
  </si>
  <si>
    <t>Целевая программа "Реконструкция, капитальный ремонт многоквартирных домов,  повышение надежности обеспечения  коммунальными услугами населению и содержание незаселенных жилиых помещений в муниципальном жилищном фонде 2010-2013 гг"</t>
  </si>
  <si>
    <t>0980201</t>
  </si>
  <si>
    <t>Целевая программа "Модернизация объектов коммунальной инфраструктуры на 2011-2013гг."</t>
  </si>
  <si>
    <t>2</t>
  </si>
  <si>
    <t>7</t>
  </si>
  <si>
    <t>11</t>
  </si>
  <si>
    <t>Целевая программа "Об организации общественных работ муниципального образования "поселок Никологоры" на 2010-2013 гг"</t>
  </si>
  <si>
    <t>Обслуживание государственного внутреннего и муниципального долга</t>
  </si>
  <si>
    <t>1301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</si>
  <si>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</t>
  </si>
  <si>
    <t>проведение оздоровительных и других мероприятий для детей и молодежи</t>
  </si>
  <si>
    <t>0801</t>
  </si>
  <si>
    <t>Физическая культура и спорт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</si>
  <si>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</si>
  <si>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</si>
  <si>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>Целевая программа "Обеспечение охраны жизни людей на водных объектах, расположенных на территории муниципального образования "поселок Никологоры в летний период 2010-2013 гг"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</si>
  <si>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сооответствии с заключенными соглашениями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</si>
  <si>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жилых помещение в муниципальном жилищном фонде 2010-2013 гг"</t>
  </si>
  <si>
    <t>Целевая программа "Об организации общественных работ муниципального образования "поселок Никологоры" на 2010-2013 гг</t>
  </si>
  <si>
    <t>Иные межбюджетные трансфетры</t>
  </si>
  <si>
    <t>Культура, кнематография</t>
  </si>
  <si>
    <t>Культура</t>
  </si>
  <si>
    <t>0800</t>
  </si>
  <si>
    <t>Иные межбюджетные тнансферты</t>
  </si>
  <si>
    <t>Физическая культура</t>
  </si>
  <si>
    <t>Иные межбюджетные тнрансферты</t>
  </si>
  <si>
    <t>Обслуживание государственного и муниципального долга</t>
  </si>
  <si>
    <t>1300</t>
  </si>
  <si>
    <t>0409</t>
  </si>
  <si>
    <t>0980101</t>
  </si>
  <si>
    <t>26</t>
  </si>
  <si>
    <t>27</t>
  </si>
  <si>
    <t>28</t>
  </si>
  <si>
    <t>29</t>
  </si>
  <si>
    <t>Дорожное хозяйство</t>
  </si>
  <si>
    <t>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 за счет субсидий бюджета</t>
  </si>
  <si>
    <t>5223102</t>
  </si>
  <si>
    <t>30</t>
  </si>
  <si>
    <t>001</t>
  </si>
  <si>
    <t>Целевая программа "Обеспечение охраны жизни людей на водных объектах, расположенных на территории муниципального образования "поселок Никологоры" в летний период 2010-2013 гг."</t>
  </si>
  <si>
    <t xml:space="preserve">Целевая программа "Пожарная безопасность администрации муниципального образования "поселок Никологоры" на 2010-2013 годы" </t>
  </si>
  <si>
    <t>План на 2012 год (тыс.руб.)</t>
  </si>
  <si>
    <t>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2009-2015гг."</t>
  </si>
  <si>
    <t>5221303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</si>
  <si>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2009-2015гг."</t>
  </si>
  <si>
    <t>5221304</t>
  </si>
  <si>
    <t>Ремонт (включая капитальный ремонт) и содержание автомобильных дорог общего пользования местного значения в рамках муниципальной целевой программы "Дорожное хозяйство и развитие сети муниципальных автомобильных дорог общего пользования на территории муниципального образования "поселок Никологоры" на 2012-2015гг." (за счет средств местного бюджета)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</si>
  <si>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целевой программы "Дорожное хозяйство и развитие сети муниципальных автомобильных дорог общего пользования на территории муниципального образования "поселок Никологоры" на 2012-2015гг." (за счет средств местного бюджета)</t>
  </si>
  <si>
    <t>Обеспечение мероприятий по капитальному ремонту многоквартирных домов за счет средств  государственной корпорации - Фонд содействия реформированию жилищно-коммунального хозяйства(Субсидии по ОАП "Капиталный ремонт многоквартирных домовво Владимирской области в 2012 году")</t>
  </si>
  <si>
    <t>Обеспечение мероприятий по капитальному ремонту многоквартирных домов за счет средств областного бюджета (Субсидии по ОАП "Капитальный ремонт многоквартирных домов во Владимирской области в 2012 году")</t>
  </si>
  <si>
    <t>Долевое участие в областной адресной программе "Капитальный ремонт многоквартирных домов во Владимирской области в 2012 году" за счет средств местного бюджета</t>
  </si>
  <si>
    <t>Целевая программа "Энергосбережение и повышение энергетической эффективности на территории муниципального образования "поселок Никологоры" на 2011-2020 годы"</t>
  </si>
  <si>
    <t>Целевая программа "Сохранение и реконструкция военно-мемориальных объектов в муниципальном образовании "поселок Никологоры"</t>
  </si>
  <si>
    <t>31</t>
  </si>
  <si>
    <t>дворцы и дома культуры, другие учреждения культуры</t>
  </si>
  <si>
    <t>библиотеки</t>
  </si>
  <si>
    <t>физическая культура и спорт</t>
  </si>
  <si>
    <t>Целевая программа "Пожарная безопасность администрации муниципального образования "поселок Никологоры" на 2010-2013 годы"</t>
  </si>
  <si>
    <t>Целевая программа "Энергосбережение и повышение энергетической эффективности на территории муниципального образования "поселок Никологоры" на 2011-2020 годы</t>
  </si>
  <si>
    <t>Целевая программа Сохранение и реконструкция военно-мемориальных объектов в муниципальном образовании "поселек Никологоры"</t>
  </si>
  <si>
    <t>Всего расходов на 2012 год в тыс.руб.</t>
  </si>
  <si>
    <t>Целевая программа "Пожарная безопасность администрации муниципального образования "поселок Никологоры" на 2010-2013 годы" (в том числе за счет иных межбюджетных трансфертов из областного бюджета по предложению старост)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</si>
  <si>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жилиых помещений в муниципальном жилищном фонде 2010-2013 гг."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</si>
  <si>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 (в том числе за счет иных межбюджетных трансфертов из областного бюджета по предложению старост)</t>
  </si>
  <si>
    <t>32</t>
  </si>
  <si>
    <t>33</t>
  </si>
  <si>
    <t>34</t>
  </si>
  <si>
    <t>Целевая программа "Пожарная безопасность администрации муниципального образования "поселок Никологоры" на 2010-2013 годы" (в том числе за счет иных межбюджетных трансфертов из областного бюджета)</t>
  </si>
  <si>
    <t>Обеспечение мероприятий по капитальному ремонту многоквартирных домов за счет средств  государственной корпорации - Фонд содействия реформированию жилищно-коммунального хозяйства (Субсидии по ОАП "Капиталный ремонт многоквартирных домовво Владимирской области в 2012 году")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</si>
  <si>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 (в том числе за счет иных межбюджетных трансфертов из областного бюджета)</t>
  </si>
  <si>
    <t xml:space="preserve">Приложение № 4 к отчету об исполнении бюджета муниципального образования   « поселок Никологоры» Вязниковского района  Владимирской области за 9 месяцев 2012г.
</t>
  </si>
  <si>
    <t>Ведомственная структура расходов бюджета муниципального образования                                                                                                          "поселок Никологоры" Вязниковского района Владимирской области за 9 месяцев 2012 года</t>
  </si>
  <si>
    <t>Исполнение за                  9 месяцев 2012 г.</t>
  </si>
  <si>
    <t>Процент выполнения расходной части бюджета за 9 месяцев 2012 г.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</si>
  <si>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жилиых помещений в муниципальном жилищном фонде 2010-2013 гг." (в том числе за счет иных межбюджетных трансфертов из районного бюджета)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</si>
  <si>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 (в том числе за счет средств местного  бюджета по предложению старост)</t>
  </si>
  <si>
    <t xml:space="preserve">Приложение № 3 к отчету об исполнении бюджета муниципального образования   « поселок Никологоры» Вязниковского района  Владимирской области 
за 9 месяцев 2012 г.
                                                            "   
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</si>
  <si>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за 9 месяцев 2012 года</t>
  </si>
  <si>
    <t>Исполнение за                 9 месяцев 2012 г.</t>
  </si>
  <si>
    <t>Процент выполнения расходной части бюджета за 9 месяцев 2012г.</t>
  </si>
  <si>
    <t>35</t>
  </si>
  <si>
    <t>36</t>
  </si>
  <si>
    <t>36.1</t>
  </si>
  <si>
    <t>36.2</t>
  </si>
  <si>
    <t>36.3</t>
  </si>
  <si>
    <t>36.4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</si>
  <si>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жилых помещение в муниципальном жилищном фонде 2010-2013 гг" (в том числе за счет иных межбюджетных трансфертов из областного бюджета)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</si>
  <si>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 (в том числе за счет средств местного бюджета)</t>
  </si>
  <si>
    <t>1212,3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</si>
</sst>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35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Arial Cyr"/>
      <family val="2"/>
    </font>
    <font>
      <sz val="10"/>
      <color indexed="10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justify" wrapText="1"/>
    </xf>
    <xf numFmtId="49" fontId="8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0" fontId="9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49" fontId="1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 vertical="top" wrapText="1"/>
    </xf>
    <xf numFmtId="16" fontId="3" fillId="0" borderId="1" xfId="0" applyNumberFormat="1" applyFont="1" applyBorder="1" applyAlignment="1">
      <alignment horizontal="justify"/>
    </xf>
    <xf numFmtId="49" fontId="3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16" fillId="0" borderId="0" xfId="0" applyFont="1" applyAlignment="1">
      <alignment/>
    </xf>
    <xf numFmtId="49" fontId="3" fillId="0" borderId="3" xfId="0" applyNumberFormat="1" applyFont="1" applyBorder="1" applyAlignment="1">
      <alignment horizontal="justify" wrapText="1"/>
    </xf>
    <xf numFmtId="49" fontId="8" fillId="0" borderId="3" xfId="0" applyNumberFormat="1" applyFont="1" applyBorder="1" applyAlignment="1">
      <alignment horizontal="justify" wrapText="1"/>
    </xf>
    <xf numFmtId="49" fontId="8" fillId="0" borderId="4" xfId="0" applyNumberFormat="1" applyFont="1" applyBorder="1" applyAlignment="1">
      <alignment horizontal="justify" wrapText="1"/>
    </xf>
    <xf numFmtId="49" fontId="8" fillId="0" borderId="5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justify" wrapText="1"/>
    </xf>
    <xf numFmtId="0" fontId="17" fillId="0" borderId="1" xfId="0" applyFont="1" applyBorder="1" applyAlignment="1">
      <alignment horizontal="justify"/>
    </xf>
    <xf numFmtId="49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 horizontal="justify"/>
    </xf>
    <xf numFmtId="49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20" fillId="0" borderId="3" xfId="18" applyFont="1" applyFill="1" applyBorder="1" applyAlignment="1">
      <alignment horizontal="justify" vertical="center"/>
      <protection/>
    </xf>
    <xf numFmtId="49" fontId="3" fillId="0" borderId="3" xfId="18" applyNumberFormat="1" applyFont="1" applyBorder="1" applyAlignment="1">
      <alignment horizontal="center" vertical="center"/>
      <protection/>
    </xf>
    <xf numFmtId="49" fontId="2" fillId="0" borderId="3" xfId="18" applyNumberFormat="1" applyFont="1" applyBorder="1" applyAlignment="1">
      <alignment horizontal="center" vertical="center" wrapText="1"/>
      <protection/>
    </xf>
    <xf numFmtId="49" fontId="2" fillId="0" borderId="3" xfId="18" applyNumberFormat="1" applyFont="1" applyFill="1" applyBorder="1" applyAlignment="1">
      <alignment horizontal="center" vertical="center" wrapText="1"/>
      <protection/>
    </xf>
    <xf numFmtId="49" fontId="10" fillId="0" borderId="1" xfId="0" applyNumberFormat="1" applyFont="1" applyBorder="1" applyAlignment="1">
      <alignment horizontal="center"/>
    </xf>
    <xf numFmtId="0" fontId="3" fillId="0" borderId="1" xfId="18" applyFont="1" applyFill="1" applyBorder="1" applyAlignment="1">
      <alignment horizontal="center"/>
      <protection/>
    </xf>
    <xf numFmtId="49" fontId="3" fillId="0" borderId="1" xfId="18" applyNumberFormat="1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3" fillId="0" borderId="2" xfId="18" applyFont="1" applyBorder="1" applyAlignment="1">
      <alignment horizontal="justify" wrapText="1"/>
      <protection/>
    </xf>
    <xf numFmtId="49" fontId="3" fillId="0" borderId="2" xfId="18" applyNumberFormat="1" applyFont="1" applyBorder="1" applyAlignment="1">
      <alignment horizontal="center" wrapText="1"/>
      <protection/>
    </xf>
    <xf numFmtId="49" fontId="3" fillId="0" borderId="1" xfId="18" applyNumberFormat="1" applyFont="1" applyBorder="1" applyAlignment="1">
      <alignment horizontal="center" wrapText="1"/>
      <protection/>
    </xf>
    <xf numFmtId="0" fontId="3" fillId="0" borderId="1" xfId="18" applyFont="1" applyBorder="1" applyAlignment="1">
      <alignment horizontal="justify" wrapText="1"/>
      <protection/>
    </xf>
    <xf numFmtId="49" fontId="3" fillId="0" borderId="1" xfId="18" applyNumberFormat="1" applyFont="1" applyBorder="1" applyAlignment="1">
      <alignment horizontal="center"/>
      <protection/>
    </xf>
    <xf numFmtId="0" fontId="3" fillId="0" borderId="2" xfId="18" applyFont="1" applyBorder="1" applyAlignment="1">
      <alignment horizontal="justify"/>
      <protection/>
    </xf>
    <xf numFmtId="0" fontId="3" fillId="0" borderId="2" xfId="0" applyFont="1" applyBorder="1" applyAlignment="1">
      <alignment horizontal="justify" wrapText="1"/>
    </xf>
    <xf numFmtId="49" fontId="3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49" fontId="22" fillId="0" borderId="1" xfId="0" applyNumberFormat="1" applyFont="1" applyBorder="1" applyAlignment="1">
      <alignment horizontal="center"/>
    </xf>
    <xf numFmtId="0" fontId="23" fillId="0" borderId="1" xfId="18" applyFont="1" applyBorder="1" applyAlignment="1">
      <alignment horizontal="justify" wrapText="1"/>
      <protection/>
    </xf>
    <xf numFmtId="49" fontId="23" fillId="0" borderId="1" xfId="18" applyNumberFormat="1" applyFont="1" applyBorder="1" applyAlignment="1">
      <alignment horizontal="center"/>
      <protection/>
    </xf>
    <xf numFmtId="49" fontId="24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18" applyFont="1" applyBorder="1" applyAlignment="1">
      <alignment horizontal="justify" wrapText="1"/>
      <protection/>
    </xf>
    <xf numFmtId="49" fontId="3" fillId="0" borderId="0" xfId="18" applyNumberFormat="1" applyFont="1" applyBorder="1" applyAlignment="1">
      <alignment horizontal="center"/>
      <protection/>
    </xf>
    <xf numFmtId="0" fontId="3" fillId="0" borderId="0" xfId="18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25" fillId="0" borderId="0" xfId="18" applyFont="1" applyBorder="1" applyAlignment="1">
      <alignment horizontal="justify"/>
      <protection/>
    </xf>
    <xf numFmtId="49" fontId="25" fillId="0" borderId="0" xfId="18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18" applyNumberFormat="1" applyFont="1" applyBorder="1" applyAlignment="1">
      <alignment horizontal="center" wrapText="1"/>
      <protection/>
    </xf>
    <xf numFmtId="49" fontId="5" fillId="0" borderId="0" xfId="18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2" fillId="0" borderId="0" xfId="0" applyFont="1" applyBorder="1" applyAlignment="1">
      <alignment horizontal="center"/>
    </xf>
    <xf numFmtId="0" fontId="25" fillId="0" borderId="0" xfId="18" applyFont="1" applyBorder="1" applyAlignment="1">
      <alignment horizontal="justify" wrapText="1"/>
      <protection/>
    </xf>
    <xf numFmtId="49" fontId="25" fillId="0" borderId="0" xfId="18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center" wrapText="1"/>
      <protection/>
    </xf>
    <xf numFmtId="49" fontId="22" fillId="0" borderId="0" xfId="0" applyNumberFormat="1" applyFont="1" applyBorder="1" applyAlignment="1">
      <alignment horizontal="center"/>
    </xf>
    <xf numFmtId="49" fontId="25" fillId="0" borderId="0" xfId="18" applyNumberFormat="1" applyFont="1" applyBorder="1" applyAlignment="1">
      <alignment horizontal="justify" wrapText="1"/>
      <protection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9" fillId="0" borderId="0" xfId="0" applyFont="1" applyBorder="1" applyAlignment="1">
      <alignment/>
    </xf>
    <xf numFmtId="0" fontId="4" fillId="0" borderId="0" xfId="18" applyFont="1" applyBorder="1" applyAlignment="1">
      <alignment horizontal="justify" wrapText="1"/>
      <protection/>
    </xf>
    <xf numFmtId="49" fontId="4" fillId="0" borderId="0" xfId="18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justify" wrapText="1"/>
    </xf>
    <xf numFmtId="49" fontId="26" fillId="0" borderId="0" xfId="18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4" fillId="0" borderId="0" xfId="18" applyFont="1" applyBorder="1" applyAlignment="1">
      <alignment horizontal="justify" wrapText="1"/>
      <protection/>
    </xf>
    <xf numFmtId="49" fontId="13" fillId="0" borderId="0" xfId="0" applyNumberFormat="1" applyFont="1" applyBorder="1" applyAlignment="1">
      <alignment horizontal="center"/>
    </xf>
    <xf numFmtId="49" fontId="14" fillId="0" borderId="0" xfId="18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23" fillId="0" borderId="2" xfId="18" applyFont="1" applyFill="1" applyBorder="1" applyAlignment="1">
      <alignment horizontal="center" wrapText="1"/>
      <protection/>
    </xf>
    <xf numFmtId="49" fontId="23" fillId="0" borderId="2" xfId="18" applyNumberFormat="1" applyFont="1" applyFill="1" applyBorder="1" applyAlignment="1">
      <alignment horizontal="center"/>
      <protection/>
    </xf>
    <xf numFmtId="49" fontId="23" fillId="0" borderId="1" xfId="18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justify" wrapText="1"/>
    </xf>
    <xf numFmtId="0" fontId="3" fillId="0" borderId="6" xfId="18" applyFont="1" applyFill="1" applyBorder="1" applyAlignment="1">
      <alignment horizontal="center"/>
      <protection/>
    </xf>
    <xf numFmtId="164" fontId="23" fillId="0" borderId="6" xfId="18" applyNumberFormat="1" applyFont="1" applyFill="1" applyBorder="1" applyAlignment="1">
      <alignment horizontal="center"/>
      <protection/>
    </xf>
    <xf numFmtId="0" fontId="10" fillId="0" borderId="6" xfId="0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0" fontId="31" fillId="0" borderId="7" xfId="0" applyFont="1" applyBorder="1" applyAlignment="1">
      <alignment horizontal="center" wrapText="1"/>
    </xf>
    <xf numFmtId="0" fontId="21" fillId="0" borderId="6" xfId="18" applyFont="1" applyBorder="1" applyAlignment="1">
      <alignment horizontal="center" vertical="center" wrapText="1"/>
      <protection/>
    </xf>
    <xf numFmtId="0" fontId="3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2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23" fillId="0" borderId="7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wrapText="1"/>
    </xf>
    <xf numFmtId="164" fontId="8" fillId="0" borderId="8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justify" wrapText="1"/>
    </xf>
    <xf numFmtId="49" fontId="3" fillId="2" borderId="2" xfId="18" applyNumberFormat="1" applyFont="1" applyFill="1" applyBorder="1" applyAlignment="1">
      <alignment horizontal="center" wrapText="1"/>
      <protection/>
    </xf>
    <xf numFmtId="49" fontId="3" fillId="2" borderId="1" xfId="18" applyNumberFormat="1" applyFont="1" applyFill="1" applyBorder="1" applyAlignment="1">
      <alignment horizontal="center" wrapText="1"/>
      <protection/>
    </xf>
    <xf numFmtId="49" fontId="3" fillId="2" borderId="1" xfId="18" applyNumberFormat="1" applyFont="1" applyFill="1" applyBorder="1" applyAlignment="1">
      <alignment horizontal="center"/>
      <protection/>
    </xf>
    <xf numFmtId="164" fontId="10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2" fillId="0" borderId="0" xfId="0" applyFont="1" applyAlignment="1">
      <alignment/>
    </xf>
    <xf numFmtId="49" fontId="33" fillId="0" borderId="1" xfId="0" applyNumberFormat="1" applyFont="1" applyBorder="1" applyAlignment="1">
      <alignment horizontal="center"/>
    </xf>
    <xf numFmtId="0" fontId="34" fillId="0" borderId="2" xfId="18" applyFont="1" applyBorder="1" applyAlignment="1">
      <alignment horizontal="justify"/>
      <protection/>
    </xf>
    <xf numFmtId="49" fontId="34" fillId="0" borderId="2" xfId="18" applyNumberFormat="1" applyFont="1" applyBorder="1" applyAlignment="1">
      <alignment horizontal="center" wrapText="1"/>
      <protection/>
    </xf>
    <xf numFmtId="49" fontId="34" fillId="0" borderId="1" xfId="18" applyNumberFormat="1" applyFont="1" applyBorder="1" applyAlignment="1">
      <alignment horizontal="center" wrapText="1"/>
      <protection/>
    </xf>
    <xf numFmtId="164" fontId="33" fillId="0" borderId="6" xfId="0" applyNumberFormat="1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justify" wrapText="1"/>
    </xf>
    <xf numFmtId="0" fontId="8" fillId="0" borderId="3" xfId="0" applyNumberFormat="1" applyFont="1" applyBorder="1" applyAlignment="1">
      <alignment horizontal="justify" wrapText="1"/>
    </xf>
    <xf numFmtId="0" fontId="9" fillId="0" borderId="3" xfId="0" applyNumberFormat="1" applyFont="1" applyBorder="1" applyAlignment="1">
      <alignment horizontal="justify" wrapText="1"/>
    </xf>
    <xf numFmtId="164" fontId="12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34" fillId="0" borderId="2" xfId="0" applyFont="1" applyBorder="1" applyAlignment="1">
      <alignment horizontal="justify" wrapText="1"/>
    </xf>
    <xf numFmtId="49" fontId="34" fillId="0" borderId="1" xfId="18" applyNumberFormat="1" applyFont="1" applyBorder="1" applyAlignment="1">
      <alignment horizontal="center"/>
      <protection/>
    </xf>
    <xf numFmtId="49" fontId="3" fillId="0" borderId="9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166" fontId="34" fillId="0" borderId="7" xfId="0" applyNumberFormat="1" applyFont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0" fontId="34" fillId="2" borderId="2" xfId="18" applyFont="1" applyFill="1" applyBorder="1" applyAlignment="1">
      <alignment horizontal="justify"/>
      <protection/>
    </xf>
    <xf numFmtId="49" fontId="34" fillId="2" borderId="2" xfId="18" applyNumberFormat="1" applyFont="1" applyFill="1" applyBorder="1" applyAlignment="1">
      <alignment horizontal="center" wrapText="1"/>
      <protection/>
    </xf>
    <xf numFmtId="49" fontId="34" fillId="2" borderId="1" xfId="18" applyNumberFormat="1" applyFont="1" applyFill="1" applyBorder="1" applyAlignment="1">
      <alignment horizontal="center" wrapText="1"/>
      <protection/>
    </xf>
    <xf numFmtId="164" fontId="33" fillId="2" borderId="6" xfId="0" applyNumberFormat="1" applyFont="1" applyFill="1" applyBorder="1" applyAlignment="1">
      <alignment horizontal="center"/>
    </xf>
    <xf numFmtId="164" fontId="34" fillId="2" borderId="7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0" borderId="6" xfId="18" applyNumberFormat="1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4" fillId="0" borderId="0" xfId="18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justify"/>
    </xf>
    <xf numFmtId="1" fontId="4" fillId="0" borderId="0" xfId="18" applyNumberFormat="1" applyFont="1" applyBorder="1" applyAlignment="1">
      <alignment horizontal="center" wrapText="1"/>
      <protection/>
    </xf>
    <xf numFmtId="0" fontId="3" fillId="0" borderId="2" xfId="0" applyNumberFormat="1" applyFont="1" applyBorder="1" applyAlignment="1">
      <alignment horizontal="justify" wrapText="1"/>
    </xf>
    <xf numFmtId="49" fontId="3" fillId="0" borderId="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G96"/>
  <sheetViews>
    <sheetView tabSelected="1" workbookViewId="0" topLeftCell="A85">
      <selection activeCell="A90" sqref="A90:G90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0.75390625" style="3" customWidth="1"/>
    <col min="7" max="7" width="10.875" style="0" customWidth="1"/>
  </cols>
  <sheetData>
    <row r="2" spans="1:7" ht="12.75" customHeight="1">
      <c r="A2" s="4"/>
      <c r="B2" s="5"/>
      <c r="C2" s="201" t="s">
        <v>207</v>
      </c>
      <c r="D2" s="201"/>
      <c r="E2" s="201"/>
      <c r="F2" s="201"/>
      <c r="G2" s="202"/>
    </row>
    <row r="3" spans="1:7" ht="15" customHeight="1">
      <c r="A3" s="4"/>
      <c r="B3" s="5"/>
      <c r="C3" s="201"/>
      <c r="D3" s="201"/>
      <c r="E3" s="201"/>
      <c r="F3" s="201"/>
      <c r="G3" s="202"/>
    </row>
    <row r="4" spans="1:7" ht="18" customHeight="1">
      <c r="A4" s="4"/>
      <c r="B4" s="6"/>
      <c r="C4" s="201"/>
      <c r="D4" s="201"/>
      <c r="E4" s="201"/>
      <c r="F4" s="201"/>
      <c r="G4" s="202"/>
    </row>
    <row r="5" spans="1:5" ht="12.75">
      <c r="A5" s="4"/>
      <c r="B5" s="6"/>
      <c r="C5" s="118"/>
      <c r="D5" s="118"/>
      <c r="E5" s="118"/>
    </row>
    <row r="6" spans="1:6" ht="25.5" customHeight="1">
      <c r="A6" s="199" t="s">
        <v>208</v>
      </c>
      <c r="B6" s="199"/>
      <c r="C6" s="199"/>
      <c r="D6" s="199"/>
      <c r="E6" s="199"/>
      <c r="F6" s="199"/>
    </row>
    <row r="7" spans="1:6" ht="12.75">
      <c r="A7" s="200" t="s">
        <v>0</v>
      </c>
      <c r="B7" s="200"/>
      <c r="C7" s="200"/>
      <c r="D7" s="200"/>
      <c r="E7" s="200"/>
      <c r="F7" s="200"/>
    </row>
    <row r="8" spans="1:6" ht="12.75">
      <c r="A8" s="200" t="s">
        <v>107</v>
      </c>
      <c r="B8" s="200"/>
      <c r="C8" s="200"/>
      <c r="D8" s="200"/>
      <c r="E8" s="200"/>
      <c r="F8" s="200"/>
    </row>
    <row r="9" spans="1:5" ht="12.75">
      <c r="A9" s="9"/>
      <c r="B9" s="8"/>
      <c r="C9" s="8"/>
      <c r="D9" s="8"/>
      <c r="E9" s="8"/>
    </row>
    <row r="10" spans="1:7" ht="12.75" customHeight="1">
      <c r="A10" s="196" t="s">
        <v>1</v>
      </c>
      <c r="B10" s="197" t="s">
        <v>2</v>
      </c>
      <c r="C10" s="198" t="s">
        <v>3</v>
      </c>
      <c r="D10" s="198" t="s">
        <v>4</v>
      </c>
      <c r="E10" s="195" t="s">
        <v>191</v>
      </c>
      <c r="F10" s="193" t="s">
        <v>209</v>
      </c>
      <c r="G10" s="193" t="s">
        <v>210</v>
      </c>
    </row>
    <row r="11" spans="1:7" ht="46.5" customHeight="1">
      <c r="A11" s="196"/>
      <c r="B11" s="197"/>
      <c r="C11" s="198"/>
      <c r="D11" s="198"/>
      <c r="E11" s="195"/>
      <c r="F11" s="194"/>
      <c r="G11" s="194"/>
    </row>
    <row r="12" spans="1:7" ht="12" customHeight="1">
      <c r="A12" s="10">
        <v>1</v>
      </c>
      <c r="B12" s="120">
        <v>2</v>
      </c>
      <c r="C12" s="11">
        <v>3</v>
      </c>
      <c r="D12" s="11">
        <v>4</v>
      </c>
      <c r="E12" s="135">
        <v>5</v>
      </c>
      <c r="F12" s="146">
        <v>6</v>
      </c>
      <c r="G12" s="146">
        <v>7</v>
      </c>
    </row>
    <row r="13" spans="1:7" ht="12.75">
      <c r="A13" s="12" t="s">
        <v>5</v>
      </c>
      <c r="B13" s="13" t="s">
        <v>6</v>
      </c>
      <c r="C13" s="13" t="s">
        <v>7</v>
      </c>
      <c r="D13" s="13" t="s">
        <v>8</v>
      </c>
      <c r="E13" s="136">
        <f>E14+E17+E22</f>
        <v>6745.1</v>
      </c>
      <c r="F13" s="131">
        <f>F14+F17+F22</f>
        <v>3925.1000000000004</v>
      </c>
      <c r="G13" s="131">
        <f>F13/E13*100</f>
        <v>58.19187261864168</v>
      </c>
    </row>
    <row r="14" spans="1:7" s="16" customFormat="1" ht="36.75" customHeight="1">
      <c r="A14" s="14" t="s">
        <v>9</v>
      </c>
      <c r="B14" s="15" t="s">
        <v>10</v>
      </c>
      <c r="C14" s="15" t="s">
        <v>7</v>
      </c>
      <c r="D14" s="15" t="s">
        <v>8</v>
      </c>
      <c r="E14" s="137">
        <f>E15</f>
        <v>690</v>
      </c>
      <c r="F14" s="147">
        <f>F15</f>
        <v>522.3</v>
      </c>
      <c r="G14" s="131">
        <f aca="true" t="shared" si="0" ref="G14:G94">F14/E14*100</f>
        <v>75.69565217391305</v>
      </c>
    </row>
    <row r="15" spans="1:7" s="19" customFormat="1" ht="12.75">
      <c r="A15" s="17" t="s">
        <v>11</v>
      </c>
      <c r="B15" s="18" t="s">
        <v>10</v>
      </c>
      <c r="C15" s="18" t="s">
        <v>12</v>
      </c>
      <c r="D15" s="18" t="s">
        <v>8</v>
      </c>
      <c r="E15" s="138">
        <f>E16</f>
        <v>690</v>
      </c>
      <c r="F15" s="148">
        <f>F16</f>
        <v>522.3</v>
      </c>
      <c r="G15" s="152">
        <f t="shared" si="0"/>
        <v>75.69565217391305</v>
      </c>
    </row>
    <row r="16" spans="1:7" s="19" customFormat="1" ht="24.75" customHeight="1">
      <c r="A16" s="17" t="s">
        <v>13</v>
      </c>
      <c r="B16" s="18" t="s">
        <v>10</v>
      </c>
      <c r="C16" s="18" t="s">
        <v>12</v>
      </c>
      <c r="D16" s="18" t="s">
        <v>169</v>
      </c>
      <c r="E16" s="138">
        <v>690</v>
      </c>
      <c r="F16" s="148">
        <v>522.3</v>
      </c>
      <c r="G16" s="152">
        <f t="shared" si="0"/>
        <v>75.69565217391305</v>
      </c>
    </row>
    <row r="17" spans="1:7" s="21" customFormat="1" ht="66.75" customHeight="1">
      <c r="A17" s="14" t="s">
        <v>16</v>
      </c>
      <c r="B17" s="15" t="s">
        <v>17</v>
      </c>
      <c r="C17" s="15" t="s">
        <v>7</v>
      </c>
      <c r="D17" s="15" t="s">
        <v>8</v>
      </c>
      <c r="E17" s="137">
        <f>E18+E20</f>
        <v>6035.1</v>
      </c>
      <c r="F17" s="147">
        <f>F18+F20</f>
        <v>3402.8</v>
      </c>
      <c r="G17" s="131">
        <f t="shared" si="0"/>
        <v>56.38348991731703</v>
      </c>
    </row>
    <row r="18" spans="1:7" s="20" customFormat="1" ht="17.25" customHeight="1">
      <c r="A18" s="22" t="s">
        <v>14</v>
      </c>
      <c r="B18" s="18" t="s">
        <v>17</v>
      </c>
      <c r="C18" s="18" t="s">
        <v>15</v>
      </c>
      <c r="D18" s="18" t="s">
        <v>8</v>
      </c>
      <c r="E18" s="138">
        <f>E19</f>
        <v>5527.8</v>
      </c>
      <c r="F18" s="151">
        <f>F19</f>
        <v>3055</v>
      </c>
      <c r="G18" s="152">
        <f t="shared" si="0"/>
        <v>55.26610948297696</v>
      </c>
    </row>
    <row r="19" spans="1:7" s="20" customFormat="1" ht="27" customHeight="1">
      <c r="A19" s="22" t="s">
        <v>18</v>
      </c>
      <c r="B19" s="18" t="s">
        <v>17</v>
      </c>
      <c r="C19" s="18" t="s">
        <v>15</v>
      </c>
      <c r="D19" s="18" t="s">
        <v>169</v>
      </c>
      <c r="E19" s="138">
        <v>5527.8</v>
      </c>
      <c r="F19" s="151">
        <v>3055</v>
      </c>
      <c r="G19" s="152">
        <f t="shared" si="0"/>
        <v>55.26610948297696</v>
      </c>
    </row>
    <row r="20" spans="1:7" s="20" customFormat="1" ht="34.5" customHeight="1">
      <c r="A20" s="17" t="s">
        <v>19</v>
      </c>
      <c r="B20" s="18" t="s">
        <v>17</v>
      </c>
      <c r="C20" s="18" t="s">
        <v>20</v>
      </c>
      <c r="D20" s="18" t="s">
        <v>8</v>
      </c>
      <c r="E20" s="139">
        <f>E21</f>
        <v>507.3</v>
      </c>
      <c r="F20" s="151">
        <f>F21</f>
        <v>347.8</v>
      </c>
      <c r="G20" s="152">
        <f t="shared" si="0"/>
        <v>68.55903804454958</v>
      </c>
    </row>
    <row r="21" spans="1:7" ht="22.5">
      <c r="A21" s="22" t="s">
        <v>13</v>
      </c>
      <c r="B21" s="18" t="s">
        <v>17</v>
      </c>
      <c r="C21" s="18" t="s">
        <v>20</v>
      </c>
      <c r="D21" s="18" t="s">
        <v>169</v>
      </c>
      <c r="E21" s="138">
        <v>507.3</v>
      </c>
      <c r="F21" s="151">
        <v>347.8</v>
      </c>
      <c r="G21" s="152">
        <f t="shared" si="0"/>
        <v>68.55903804454958</v>
      </c>
    </row>
    <row r="22" spans="1:7" s="21" customFormat="1" ht="15.75" customHeight="1">
      <c r="A22" s="24" t="s">
        <v>25</v>
      </c>
      <c r="B22" s="15" t="s">
        <v>21</v>
      </c>
      <c r="C22" s="15" t="s">
        <v>7</v>
      </c>
      <c r="D22" s="15" t="s">
        <v>8</v>
      </c>
      <c r="E22" s="137">
        <f>SUM(E23)</f>
        <v>20</v>
      </c>
      <c r="F22" s="147">
        <f>F23</f>
        <v>0</v>
      </c>
      <c r="G22" s="131">
        <f t="shared" si="0"/>
        <v>0</v>
      </c>
    </row>
    <row r="23" spans="1:7" s="19" customFormat="1" ht="14.25" customHeight="1">
      <c r="A23" s="17" t="s">
        <v>23</v>
      </c>
      <c r="B23" s="18" t="s">
        <v>21</v>
      </c>
      <c r="C23" s="18" t="s">
        <v>26</v>
      </c>
      <c r="D23" s="18" t="s">
        <v>24</v>
      </c>
      <c r="E23" s="138">
        <v>20</v>
      </c>
      <c r="F23" s="148">
        <v>0</v>
      </c>
      <c r="G23" s="152">
        <f t="shared" si="0"/>
        <v>0</v>
      </c>
    </row>
    <row r="24" spans="1:7" ht="14.25" customHeight="1">
      <c r="A24" s="25" t="s">
        <v>27</v>
      </c>
      <c r="B24" s="26" t="s">
        <v>28</v>
      </c>
      <c r="C24" s="26" t="s">
        <v>7</v>
      </c>
      <c r="D24" s="26" t="s">
        <v>8</v>
      </c>
      <c r="E24" s="140">
        <f aca="true" t="shared" si="1" ref="E24:F26">E25</f>
        <v>279</v>
      </c>
      <c r="F24" s="149">
        <f>F25</f>
        <v>197.4</v>
      </c>
      <c r="G24" s="131">
        <f t="shared" si="0"/>
        <v>70.75268817204301</v>
      </c>
    </row>
    <row r="25" spans="1:7" s="16" customFormat="1" ht="24.75" customHeight="1">
      <c r="A25" s="14" t="s">
        <v>29</v>
      </c>
      <c r="B25" s="15" t="s">
        <v>30</v>
      </c>
      <c r="C25" s="15" t="s">
        <v>7</v>
      </c>
      <c r="D25" s="15" t="s">
        <v>8</v>
      </c>
      <c r="E25" s="137">
        <f t="shared" si="1"/>
        <v>279</v>
      </c>
      <c r="F25" s="147">
        <f t="shared" si="1"/>
        <v>197.4</v>
      </c>
      <c r="G25" s="152">
        <f t="shared" si="0"/>
        <v>70.75268817204301</v>
      </c>
    </row>
    <row r="26" spans="1:7" ht="25.5" customHeight="1">
      <c r="A26" s="17" t="s">
        <v>31</v>
      </c>
      <c r="B26" s="18" t="s">
        <v>30</v>
      </c>
      <c r="C26" s="18" t="s">
        <v>32</v>
      </c>
      <c r="D26" s="18" t="s">
        <v>8</v>
      </c>
      <c r="E26" s="141">
        <f t="shared" si="1"/>
        <v>279</v>
      </c>
      <c r="F26" s="148">
        <f t="shared" si="1"/>
        <v>197.4</v>
      </c>
      <c r="G26" s="133">
        <f t="shared" si="0"/>
        <v>70.75268817204301</v>
      </c>
    </row>
    <row r="27" spans="1:7" ht="23.25" customHeight="1">
      <c r="A27" s="22" t="s">
        <v>13</v>
      </c>
      <c r="B27" s="18" t="s">
        <v>30</v>
      </c>
      <c r="C27" s="18" t="s">
        <v>32</v>
      </c>
      <c r="D27" s="18" t="s">
        <v>169</v>
      </c>
      <c r="E27" s="138">
        <v>279</v>
      </c>
      <c r="F27" s="148">
        <v>197.4</v>
      </c>
      <c r="G27" s="133">
        <f t="shared" si="0"/>
        <v>70.75268817204301</v>
      </c>
    </row>
    <row r="28" spans="1:7" s="20" customFormat="1" ht="26.25" customHeight="1">
      <c r="A28" s="27" t="s">
        <v>33</v>
      </c>
      <c r="B28" s="26" t="s">
        <v>34</v>
      </c>
      <c r="C28" s="26" t="s">
        <v>7</v>
      </c>
      <c r="D28" s="26" t="s">
        <v>8</v>
      </c>
      <c r="E28" s="140">
        <f>E29+E33</f>
        <v>509.5</v>
      </c>
      <c r="F28" s="150">
        <f>F29+F33</f>
        <v>335</v>
      </c>
      <c r="G28" s="131">
        <f t="shared" si="0"/>
        <v>65.75073601570168</v>
      </c>
    </row>
    <row r="29" spans="1:7" s="20" customFormat="1" ht="48.75" customHeight="1">
      <c r="A29" s="23" t="s">
        <v>145</v>
      </c>
      <c r="B29" s="15" t="s">
        <v>123</v>
      </c>
      <c r="C29" s="15" t="s">
        <v>7</v>
      </c>
      <c r="D29" s="15" t="s">
        <v>8</v>
      </c>
      <c r="E29" s="137">
        <f>E30+E31</f>
        <v>239.6</v>
      </c>
      <c r="F29" s="147">
        <f>F30+F31</f>
        <v>192.1</v>
      </c>
      <c r="G29" s="152">
        <f t="shared" si="0"/>
        <v>80.17529215358931</v>
      </c>
    </row>
    <row r="30" spans="1:7" s="20" customFormat="1" ht="46.5" customHeight="1">
      <c r="A30" s="22" t="s">
        <v>146</v>
      </c>
      <c r="B30" s="18" t="s">
        <v>123</v>
      </c>
      <c r="C30" s="18" t="s">
        <v>37</v>
      </c>
      <c r="D30" s="18" t="s">
        <v>169</v>
      </c>
      <c r="E30" s="138">
        <v>50.6</v>
      </c>
      <c r="F30" s="151">
        <v>50.5</v>
      </c>
      <c r="G30" s="133">
        <f t="shared" si="0"/>
        <v>99.80237154150198</v>
      </c>
    </row>
    <row r="31" spans="1:7" s="20" customFormat="1" ht="81.75" customHeight="1">
      <c r="A31" s="172" t="s">
        <v>147</v>
      </c>
      <c r="B31" s="18" t="s">
        <v>123</v>
      </c>
      <c r="C31" s="18" t="s">
        <v>75</v>
      </c>
      <c r="D31" s="18" t="s">
        <v>8</v>
      </c>
      <c r="E31" s="138">
        <f>E32</f>
        <v>189</v>
      </c>
      <c r="F31" s="151">
        <f>F32</f>
        <v>141.6</v>
      </c>
      <c r="G31" s="133">
        <f>F31/E31*100</f>
        <v>74.92063492063492</v>
      </c>
    </row>
    <row r="32" spans="1:7" s="20" customFormat="1" ht="15.75" customHeight="1">
      <c r="A32" s="22" t="s">
        <v>74</v>
      </c>
      <c r="B32" s="18" t="s">
        <v>123</v>
      </c>
      <c r="C32" s="18" t="s">
        <v>75</v>
      </c>
      <c r="D32" s="18" t="s">
        <v>76</v>
      </c>
      <c r="E32" s="138">
        <v>189</v>
      </c>
      <c r="F32" s="151">
        <v>141.6</v>
      </c>
      <c r="G32" s="133">
        <f>F32/E32*100</f>
        <v>74.92063492063492</v>
      </c>
    </row>
    <row r="33" spans="1:7" s="16" customFormat="1" ht="12.75" customHeight="1">
      <c r="A33" s="23" t="s">
        <v>35</v>
      </c>
      <c r="B33" s="15" t="s">
        <v>36</v>
      </c>
      <c r="C33" s="15" t="s">
        <v>7</v>
      </c>
      <c r="D33" s="15" t="s">
        <v>8</v>
      </c>
      <c r="E33" s="137">
        <f>SUM(E34:E35)</f>
        <v>269.9</v>
      </c>
      <c r="F33" s="147">
        <f>F34+F35</f>
        <v>142.9</v>
      </c>
      <c r="G33" s="152">
        <f t="shared" si="0"/>
        <v>52.945535383475374</v>
      </c>
    </row>
    <row r="34" spans="1:7" ht="33" customHeight="1">
      <c r="A34" s="17" t="s">
        <v>188</v>
      </c>
      <c r="B34" s="18" t="s">
        <v>36</v>
      </c>
      <c r="C34" s="18" t="s">
        <v>37</v>
      </c>
      <c r="D34" s="18" t="s">
        <v>169</v>
      </c>
      <c r="E34" s="138">
        <v>170.9</v>
      </c>
      <c r="F34" s="148">
        <v>43.9</v>
      </c>
      <c r="G34" s="133">
        <f t="shared" si="0"/>
        <v>25.687536571094206</v>
      </c>
    </row>
    <row r="35" spans="1:7" ht="58.5" customHeight="1">
      <c r="A35" s="17" t="s">
        <v>198</v>
      </c>
      <c r="B35" s="18" t="s">
        <v>36</v>
      </c>
      <c r="C35" s="18" t="s">
        <v>37</v>
      </c>
      <c r="D35" s="18" t="s">
        <v>169</v>
      </c>
      <c r="E35" s="138">
        <v>99</v>
      </c>
      <c r="F35" s="148">
        <v>99</v>
      </c>
      <c r="G35" s="133">
        <f t="shared" si="0"/>
        <v>100</v>
      </c>
    </row>
    <row r="36" spans="1:7" ht="15.75" customHeight="1">
      <c r="A36" s="25" t="s">
        <v>113</v>
      </c>
      <c r="B36" s="26" t="s">
        <v>114</v>
      </c>
      <c r="C36" s="26" t="s">
        <v>7</v>
      </c>
      <c r="D36" s="26" t="s">
        <v>8</v>
      </c>
      <c r="E36" s="140">
        <f>E42+E37</f>
        <v>2915.7999999999997</v>
      </c>
      <c r="F36" s="150">
        <f>F42+F37</f>
        <v>2729</v>
      </c>
      <c r="G36" s="131">
        <f t="shared" si="0"/>
        <v>93.59352493312299</v>
      </c>
    </row>
    <row r="37" spans="1:7" ht="15.75" customHeight="1">
      <c r="A37" s="14" t="s">
        <v>165</v>
      </c>
      <c r="B37" s="15" t="s">
        <v>159</v>
      </c>
      <c r="C37" s="15" t="s">
        <v>7</v>
      </c>
      <c r="D37" s="15" t="s">
        <v>8</v>
      </c>
      <c r="E37" s="137">
        <f>E38+E40+E39+E41</f>
        <v>2915.7999999999997</v>
      </c>
      <c r="F37" s="147">
        <f>F38+F40+F39+F41</f>
        <v>2729</v>
      </c>
      <c r="G37" s="152">
        <f>F37/E37*100</f>
        <v>93.59352493312299</v>
      </c>
    </row>
    <row r="38" spans="1:7" ht="57" customHeight="1">
      <c r="A38" s="68" t="s">
        <v>173</v>
      </c>
      <c r="B38" s="18" t="s">
        <v>159</v>
      </c>
      <c r="C38" s="18" t="s">
        <v>174</v>
      </c>
      <c r="D38" s="18" t="s">
        <v>169</v>
      </c>
      <c r="E38" s="138">
        <v>1562</v>
      </c>
      <c r="F38" s="133">
        <v>1561.9</v>
      </c>
      <c r="G38" s="133">
        <f>F38/E38*100</f>
        <v>99.99359795134444</v>
      </c>
    </row>
    <row r="39" spans="1:7" ht="68.25" customHeight="1">
      <c r="A39" s="68" t="s">
        <v>175</v>
      </c>
      <c r="B39" s="18" t="s">
        <v>159</v>
      </c>
      <c r="C39" s="18" t="s">
        <v>176</v>
      </c>
      <c r="D39" s="18" t="s">
        <v>169</v>
      </c>
      <c r="E39" s="138">
        <v>638</v>
      </c>
      <c r="F39" s="133">
        <v>547</v>
      </c>
      <c r="G39" s="133">
        <f>F39/E39*100</f>
        <v>85.73667711598746</v>
      </c>
    </row>
    <row r="40" spans="1:7" ht="90" customHeight="1">
      <c r="A40" s="68" t="s">
        <v>177</v>
      </c>
      <c r="B40" s="18" t="s">
        <v>159</v>
      </c>
      <c r="C40" s="18" t="s">
        <v>37</v>
      </c>
      <c r="D40" s="18" t="s">
        <v>169</v>
      </c>
      <c r="E40" s="138">
        <v>682.2</v>
      </c>
      <c r="F40" s="133">
        <v>586.5</v>
      </c>
      <c r="G40" s="133">
        <f>F40/E40*100</f>
        <v>85.97185576077396</v>
      </c>
    </row>
    <row r="41" spans="1:7" ht="101.25" customHeight="1">
      <c r="A41" s="68" t="s">
        <v>178</v>
      </c>
      <c r="B41" s="18" t="s">
        <v>159</v>
      </c>
      <c r="C41" s="18" t="s">
        <v>37</v>
      </c>
      <c r="D41" s="18" t="s">
        <v>169</v>
      </c>
      <c r="E41" s="138">
        <v>33.6</v>
      </c>
      <c r="F41" s="133">
        <v>33.6</v>
      </c>
      <c r="G41" s="133">
        <f>F41/E41*100</f>
        <v>100</v>
      </c>
    </row>
    <row r="42" spans="1:7" ht="24.75" customHeight="1">
      <c r="A42" s="14" t="s">
        <v>115</v>
      </c>
      <c r="B42" s="15" t="s">
        <v>111</v>
      </c>
      <c r="C42" s="15" t="s">
        <v>7</v>
      </c>
      <c r="D42" s="15" t="s">
        <v>8</v>
      </c>
      <c r="E42" s="137">
        <f>E44+E43</f>
        <v>0</v>
      </c>
      <c r="F42" s="147">
        <f>F44+F43</f>
        <v>0</v>
      </c>
      <c r="G42" s="152">
        <v>0</v>
      </c>
    </row>
    <row r="43" spans="1:7" ht="83.25" customHeight="1">
      <c r="A43" s="68" t="s">
        <v>166</v>
      </c>
      <c r="B43" s="18" t="s">
        <v>111</v>
      </c>
      <c r="C43" s="18" t="s">
        <v>167</v>
      </c>
      <c r="D43" s="18" t="s">
        <v>169</v>
      </c>
      <c r="E43" s="138">
        <v>0</v>
      </c>
      <c r="F43" s="133">
        <v>0</v>
      </c>
      <c r="G43" s="133">
        <v>0</v>
      </c>
    </row>
    <row r="44" spans="1:7" ht="24.75" customHeight="1">
      <c r="A44" s="14" t="s">
        <v>64</v>
      </c>
      <c r="B44" s="15" t="s">
        <v>111</v>
      </c>
      <c r="C44" s="15" t="s">
        <v>37</v>
      </c>
      <c r="D44" s="15" t="s">
        <v>8</v>
      </c>
      <c r="E44" s="137">
        <f>E45</f>
        <v>0</v>
      </c>
      <c r="F44" s="147">
        <f>F45</f>
        <v>0</v>
      </c>
      <c r="G44" s="152">
        <v>0</v>
      </c>
    </row>
    <row r="45" spans="1:7" ht="24.75" customHeight="1">
      <c r="A45" s="119" t="s">
        <v>116</v>
      </c>
      <c r="B45" s="18" t="s">
        <v>111</v>
      </c>
      <c r="C45" s="18" t="s">
        <v>37</v>
      </c>
      <c r="D45" s="18" t="s">
        <v>169</v>
      </c>
      <c r="E45" s="138">
        <f>E46</f>
        <v>0</v>
      </c>
      <c r="F45" s="148">
        <f>F46</f>
        <v>0</v>
      </c>
      <c r="G45" s="133">
        <v>0</v>
      </c>
    </row>
    <row r="46" spans="1:7" ht="47.25" customHeight="1">
      <c r="A46" s="17" t="s">
        <v>117</v>
      </c>
      <c r="B46" s="18" t="s">
        <v>111</v>
      </c>
      <c r="C46" s="18" t="s">
        <v>37</v>
      </c>
      <c r="D46" s="18" t="s">
        <v>169</v>
      </c>
      <c r="E46" s="138">
        <v>0</v>
      </c>
      <c r="F46" s="148">
        <v>0</v>
      </c>
      <c r="G46" s="133">
        <v>0</v>
      </c>
    </row>
    <row r="47" spans="1:7" ht="18" customHeight="1">
      <c r="A47" s="28" t="s">
        <v>38</v>
      </c>
      <c r="B47" s="29" t="s">
        <v>39</v>
      </c>
      <c r="C47" s="29" t="s">
        <v>7</v>
      </c>
      <c r="D47" s="29" t="s">
        <v>8</v>
      </c>
      <c r="E47" s="142">
        <f>E48+E53+E59</f>
        <v>16921.4</v>
      </c>
      <c r="F47" s="149">
        <f>F48+F53+F59</f>
        <v>12238.4</v>
      </c>
      <c r="G47" s="131">
        <f t="shared" si="0"/>
        <v>72.32498493032492</v>
      </c>
    </row>
    <row r="48" spans="1:7" s="21" customFormat="1" ht="18" customHeight="1">
      <c r="A48" s="24" t="s">
        <v>40</v>
      </c>
      <c r="B48" s="15" t="s">
        <v>41</v>
      </c>
      <c r="C48" s="15" t="s">
        <v>7</v>
      </c>
      <c r="D48" s="15" t="s">
        <v>8</v>
      </c>
      <c r="E48" s="137">
        <f>E49+E52+E50+E51</f>
        <v>8516.7</v>
      </c>
      <c r="F48" s="147">
        <f>F49+F52+F50+F51</f>
        <v>8057.700000000001</v>
      </c>
      <c r="G48" s="152">
        <f t="shared" si="0"/>
        <v>94.61058860826377</v>
      </c>
    </row>
    <row r="49" spans="1:7" ht="67.5" customHeight="1">
      <c r="A49" s="30" t="s">
        <v>148</v>
      </c>
      <c r="B49" s="18" t="s">
        <v>41</v>
      </c>
      <c r="C49" s="18" t="s">
        <v>37</v>
      </c>
      <c r="D49" s="18" t="s">
        <v>169</v>
      </c>
      <c r="E49" s="143">
        <v>813.6</v>
      </c>
      <c r="F49" s="153">
        <v>354.6</v>
      </c>
      <c r="G49" s="154">
        <f t="shared" si="0"/>
        <v>43.584070796460175</v>
      </c>
    </row>
    <row r="50" spans="1:7" ht="80.25" customHeight="1">
      <c r="A50" s="166" t="s">
        <v>199</v>
      </c>
      <c r="B50" s="18" t="s">
        <v>41</v>
      </c>
      <c r="C50" s="18" t="s">
        <v>160</v>
      </c>
      <c r="D50" s="18" t="s">
        <v>42</v>
      </c>
      <c r="E50" s="143">
        <v>5566.3</v>
      </c>
      <c r="F50" s="153">
        <v>5566.3</v>
      </c>
      <c r="G50" s="154">
        <f>F50/E50*100</f>
        <v>100</v>
      </c>
    </row>
    <row r="51" spans="1:7" ht="59.25" customHeight="1">
      <c r="A51" s="184" t="s">
        <v>180</v>
      </c>
      <c r="B51" s="18" t="s">
        <v>41</v>
      </c>
      <c r="C51" s="18" t="s">
        <v>132</v>
      </c>
      <c r="D51" s="18" t="s">
        <v>42</v>
      </c>
      <c r="E51" s="143">
        <v>1068.4</v>
      </c>
      <c r="F51" s="153">
        <v>1068.4</v>
      </c>
      <c r="G51" s="154">
        <f>F51/E51*100</f>
        <v>100</v>
      </c>
    </row>
    <row r="52" spans="1:7" ht="47.25" customHeight="1">
      <c r="A52" s="30" t="s">
        <v>181</v>
      </c>
      <c r="B52" s="18" t="s">
        <v>41</v>
      </c>
      <c r="C52" s="18" t="s">
        <v>132</v>
      </c>
      <c r="D52" s="18" t="s">
        <v>42</v>
      </c>
      <c r="E52" s="143">
        <v>1068.4</v>
      </c>
      <c r="F52" s="153">
        <v>1068.4</v>
      </c>
      <c r="G52" s="154">
        <f>F52/E52*100</f>
        <v>100</v>
      </c>
    </row>
    <row r="53" spans="1:7" s="16" customFormat="1" ht="12.75">
      <c r="A53" s="31" t="s">
        <v>43</v>
      </c>
      <c r="B53" s="15" t="s">
        <v>44</v>
      </c>
      <c r="C53" s="15" t="s">
        <v>7</v>
      </c>
      <c r="D53" s="15" t="s">
        <v>8</v>
      </c>
      <c r="E53" s="137">
        <f>E54+E56+E57+E58+E55</f>
        <v>4514.2</v>
      </c>
      <c r="F53" s="147">
        <f>F54+F56+F57+F58+F55</f>
        <v>1561.3</v>
      </c>
      <c r="G53" s="147">
        <f t="shared" si="0"/>
        <v>34.58641619777591</v>
      </c>
    </row>
    <row r="54" spans="1:7" ht="67.5" customHeight="1">
      <c r="A54" s="30" t="s">
        <v>148</v>
      </c>
      <c r="B54" s="18" t="s">
        <v>44</v>
      </c>
      <c r="C54" s="18" t="s">
        <v>37</v>
      </c>
      <c r="D54" s="18" t="s">
        <v>169</v>
      </c>
      <c r="E54" s="138">
        <v>797</v>
      </c>
      <c r="F54" s="133">
        <v>322.2</v>
      </c>
      <c r="G54" s="133">
        <f t="shared" si="0"/>
        <v>40.42659974905897</v>
      </c>
    </row>
    <row r="55" spans="1:7" ht="78.75" customHeight="1">
      <c r="A55" s="30" t="s">
        <v>217</v>
      </c>
      <c r="B55" s="18" t="s">
        <v>44</v>
      </c>
      <c r="C55" s="18" t="s">
        <v>37</v>
      </c>
      <c r="D55" s="18" t="s">
        <v>169</v>
      </c>
      <c r="E55" s="138">
        <v>1617</v>
      </c>
      <c r="F55" s="133">
        <v>0</v>
      </c>
      <c r="G55" s="133">
        <f t="shared" si="0"/>
        <v>0</v>
      </c>
    </row>
    <row r="56" spans="1:7" ht="48" customHeight="1">
      <c r="A56" s="30" t="s">
        <v>189</v>
      </c>
      <c r="B56" s="18" t="s">
        <v>44</v>
      </c>
      <c r="C56" s="18" t="s">
        <v>37</v>
      </c>
      <c r="D56" s="18" t="s">
        <v>169</v>
      </c>
      <c r="E56" s="138">
        <v>166</v>
      </c>
      <c r="F56" s="133">
        <v>0</v>
      </c>
      <c r="G56" s="133">
        <f>F56/E56*100</f>
        <v>0</v>
      </c>
    </row>
    <row r="57" spans="1:7" ht="23.25" customHeight="1">
      <c r="A57" s="30" t="s">
        <v>133</v>
      </c>
      <c r="B57" s="18" t="s">
        <v>44</v>
      </c>
      <c r="C57" s="18" t="s">
        <v>37</v>
      </c>
      <c r="D57" s="18" t="s">
        <v>169</v>
      </c>
      <c r="E57" s="138">
        <v>434.2</v>
      </c>
      <c r="F57" s="133">
        <v>60.4</v>
      </c>
      <c r="G57" s="133">
        <f>F57/E57*100</f>
        <v>13.910640257945648</v>
      </c>
    </row>
    <row r="58" spans="1:7" ht="18" customHeight="1">
      <c r="A58" s="22" t="s">
        <v>46</v>
      </c>
      <c r="B58" s="18" t="s">
        <v>44</v>
      </c>
      <c r="C58" s="18" t="s">
        <v>45</v>
      </c>
      <c r="D58" s="18" t="s">
        <v>42</v>
      </c>
      <c r="E58" s="138">
        <v>1500</v>
      </c>
      <c r="F58" s="148">
        <v>1178.7</v>
      </c>
      <c r="G58" s="133">
        <f>F58/E58*100</f>
        <v>78.58000000000001</v>
      </c>
    </row>
    <row r="59" spans="1:7" s="16" customFormat="1" ht="18.75" customHeight="1">
      <c r="A59" s="24" t="s">
        <v>47</v>
      </c>
      <c r="B59" s="15" t="s">
        <v>48</v>
      </c>
      <c r="C59" s="15" t="s">
        <v>7</v>
      </c>
      <c r="D59" s="15" t="s">
        <v>8</v>
      </c>
      <c r="E59" s="137">
        <f>E60+E62+E66+E68+E70+E72</f>
        <v>3890.5</v>
      </c>
      <c r="F59" s="147">
        <f>F60+F62+F66+F68+F70+F72</f>
        <v>2619.3999999999996</v>
      </c>
      <c r="G59" s="147">
        <f t="shared" si="0"/>
        <v>67.32810692713018</v>
      </c>
    </row>
    <row r="60" spans="1:7" ht="15.75" customHeight="1">
      <c r="A60" s="30" t="s">
        <v>49</v>
      </c>
      <c r="B60" s="18" t="s">
        <v>48</v>
      </c>
      <c r="C60" s="18" t="s">
        <v>50</v>
      </c>
      <c r="D60" s="18" t="s">
        <v>8</v>
      </c>
      <c r="E60" s="138">
        <f>E61</f>
        <v>1367.5</v>
      </c>
      <c r="F60" s="148">
        <f>F61</f>
        <v>872.3</v>
      </c>
      <c r="G60" s="133">
        <f t="shared" si="0"/>
        <v>63.78793418647166</v>
      </c>
    </row>
    <row r="61" spans="1:7" ht="26.25" customHeight="1">
      <c r="A61" s="22" t="s">
        <v>13</v>
      </c>
      <c r="B61" s="18" t="s">
        <v>48</v>
      </c>
      <c r="C61" s="18" t="s">
        <v>50</v>
      </c>
      <c r="D61" s="18" t="s">
        <v>169</v>
      </c>
      <c r="E61" s="138">
        <v>1367.5</v>
      </c>
      <c r="F61" s="148">
        <v>872.3</v>
      </c>
      <c r="G61" s="133">
        <f t="shared" si="0"/>
        <v>63.78793418647166</v>
      </c>
    </row>
    <row r="62" spans="1:7" ht="36.75" customHeight="1">
      <c r="A62" s="30" t="s">
        <v>51</v>
      </c>
      <c r="B62" s="18" t="s">
        <v>48</v>
      </c>
      <c r="C62" s="18" t="s">
        <v>52</v>
      </c>
      <c r="D62" s="18" t="s">
        <v>8</v>
      </c>
      <c r="E62" s="143">
        <f>E63+E64+E65</f>
        <v>995.9</v>
      </c>
      <c r="F62" s="153">
        <f>F63+F64+F65</f>
        <v>798.8</v>
      </c>
      <c r="G62" s="154">
        <f t="shared" si="0"/>
        <v>80.2088563108746</v>
      </c>
    </row>
    <row r="63" spans="1:7" ht="45.75" customHeight="1">
      <c r="A63" s="30" t="s">
        <v>53</v>
      </c>
      <c r="B63" s="18" t="s">
        <v>48</v>
      </c>
      <c r="C63" s="18" t="s">
        <v>52</v>
      </c>
      <c r="D63" s="18" t="s">
        <v>169</v>
      </c>
      <c r="E63" s="138">
        <v>841</v>
      </c>
      <c r="F63" s="148">
        <v>644</v>
      </c>
      <c r="G63" s="133">
        <f t="shared" si="0"/>
        <v>76.57550535077289</v>
      </c>
    </row>
    <row r="64" spans="1:7" ht="70.5" customHeight="1">
      <c r="A64" s="30" t="s">
        <v>200</v>
      </c>
      <c r="B64" s="18" t="s">
        <v>48</v>
      </c>
      <c r="C64" s="18" t="s">
        <v>52</v>
      </c>
      <c r="D64" s="18" t="s">
        <v>169</v>
      </c>
      <c r="E64" s="138">
        <v>151</v>
      </c>
      <c r="F64" s="148">
        <v>151</v>
      </c>
      <c r="G64" s="133">
        <f>F64/E64*100</f>
        <v>100</v>
      </c>
    </row>
    <row r="65" spans="1:7" ht="57" customHeight="1">
      <c r="A65" s="30" t="s">
        <v>218</v>
      </c>
      <c r="B65" s="18" t="s">
        <v>48</v>
      </c>
      <c r="C65" s="18" t="s">
        <v>52</v>
      </c>
      <c r="D65" s="18" t="s">
        <v>169</v>
      </c>
      <c r="E65" s="138">
        <v>3.9</v>
      </c>
      <c r="F65" s="148">
        <v>3.8</v>
      </c>
      <c r="G65" s="133">
        <f>F65/E65*100</f>
        <v>97.43589743589743</v>
      </c>
    </row>
    <row r="66" spans="1:7" ht="13.5" customHeight="1">
      <c r="A66" s="30" t="s">
        <v>54</v>
      </c>
      <c r="B66" s="18" t="s">
        <v>48</v>
      </c>
      <c r="C66" s="18" t="s">
        <v>55</v>
      </c>
      <c r="D66" s="18" t="s">
        <v>8</v>
      </c>
      <c r="E66" s="139">
        <f>SUM(E67)</f>
        <v>11.8</v>
      </c>
      <c r="F66" s="155">
        <f>F67</f>
        <v>0</v>
      </c>
      <c r="G66" s="155">
        <f t="shared" si="0"/>
        <v>0</v>
      </c>
    </row>
    <row r="67" spans="1:7" ht="21.75" customHeight="1">
      <c r="A67" s="22" t="s">
        <v>13</v>
      </c>
      <c r="B67" s="18" t="s">
        <v>48</v>
      </c>
      <c r="C67" s="18" t="s">
        <v>55</v>
      </c>
      <c r="D67" s="18" t="s">
        <v>169</v>
      </c>
      <c r="E67" s="138">
        <v>11.8</v>
      </c>
      <c r="F67" s="148">
        <v>0</v>
      </c>
      <c r="G67" s="133">
        <f t="shared" si="0"/>
        <v>0</v>
      </c>
    </row>
    <row r="68" spans="1:7" ht="12.75" customHeight="1">
      <c r="A68" s="32" t="s">
        <v>56</v>
      </c>
      <c r="B68" s="18" t="s">
        <v>48</v>
      </c>
      <c r="C68" s="18" t="s">
        <v>57</v>
      </c>
      <c r="D68" s="18" t="s">
        <v>8</v>
      </c>
      <c r="E68" s="143">
        <f>SUM(E69)</f>
        <v>180</v>
      </c>
      <c r="F68" s="153">
        <f>F69</f>
        <v>124.7</v>
      </c>
      <c r="G68" s="154">
        <f t="shared" si="0"/>
        <v>69.27777777777779</v>
      </c>
    </row>
    <row r="69" spans="1:7" ht="22.5">
      <c r="A69" s="22" t="s">
        <v>13</v>
      </c>
      <c r="B69" s="191" t="s">
        <v>48</v>
      </c>
      <c r="C69" s="191" t="s">
        <v>57</v>
      </c>
      <c r="D69" s="18" t="s">
        <v>169</v>
      </c>
      <c r="E69" s="125">
        <v>180</v>
      </c>
      <c r="F69" s="148">
        <v>124.7</v>
      </c>
      <c r="G69" s="133">
        <f t="shared" si="0"/>
        <v>69.27777777777779</v>
      </c>
    </row>
    <row r="70" spans="1:7" ht="22.5">
      <c r="A70" s="30" t="s">
        <v>58</v>
      </c>
      <c r="B70" s="190" t="s">
        <v>48</v>
      </c>
      <c r="C70" s="190" t="s">
        <v>59</v>
      </c>
      <c r="D70" s="18" t="s">
        <v>8</v>
      </c>
      <c r="E70" s="143" t="str">
        <f>E71</f>
        <v>1212,3</v>
      </c>
      <c r="F70" s="153">
        <f>F71</f>
        <v>805.4</v>
      </c>
      <c r="G70" s="154">
        <f t="shared" si="0"/>
        <v>66.4357007341417</v>
      </c>
    </row>
    <row r="71" spans="1:7" ht="22.5">
      <c r="A71" s="22" t="s">
        <v>13</v>
      </c>
      <c r="B71" s="18" t="s">
        <v>48</v>
      </c>
      <c r="C71" s="18" t="s">
        <v>59</v>
      </c>
      <c r="D71" s="18" t="s">
        <v>169</v>
      </c>
      <c r="E71" s="144" t="s">
        <v>219</v>
      </c>
      <c r="F71" s="148">
        <v>805.4</v>
      </c>
      <c r="G71" s="133">
        <f t="shared" si="0"/>
        <v>66.4357007341417</v>
      </c>
    </row>
    <row r="72" spans="1:7" ht="33.75">
      <c r="A72" s="30" t="s">
        <v>190</v>
      </c>
      <c r="B72" s="18" t="s">
        <v>48</v>
      </c>
      <c r="C72" s="18" t="s">
        <v>37</v>
      </c>
      <c r="D72" s="18" t="s">
        <v>8</v>
      </c>
      <c r="E72" s="138">
        <f>E73</f>
        <v>123</v>
      </c>
      <c r="F72" s="148">
        <f>F73</f>
        <v>18.2</v>
      </c>
      <c r="G72" s="133">
        <f t="shared" si="0"/>
        <v>14.796747967479673</v>
      </c>
    </row>
    <row r="73" spans="1:7" ht="22.5">
      <c r="A73" s="22" t="s">
        <v>13</v>
      </c>
      <c r="B73" s="18" t="s">
        <v>48</v>
      </c>
      <c r="C73" s="18" t="s">
        <v>37</v>
      </c>
      <c r="D73" s="18" t="s">
        <v>169</v>
      </c>
      <c r="E73" s="138">
        <v>123</v>
      </c>
      <c r="F73" s="148">
        <v>18.2</v>
      </c>
      <c r="G73" s="133">
        <f t="shared" si="0"/>
        <v>14.796747967479673</v>
      </c>
    </row>
    <row r="74" spans="1:7" s="35" customFormat="1" ht="18.75" customHeight="1">
      <c r="A74" s="34" t="s">
        <v>60</v>
      </c>
      <c r="B74" s="26" t="s">
        <v>61</v>
      </c>
      <c r="C74" s="26" t="s">
        <v>7</v>
      </c>
      <c r="D74" s="26" t="s">
        <v>8</v>
      </c>
      <c r="E74" s="140">
        <f>SUM(E75)</f>
        <v>72.5</v>
      </c>
      <c r="F74" s="150">
        <f>F75</f>
        <v>51.5</v>
      </c>
      <c r="G74" s="150">
        <f t="shared" si="0"/>
        <v>71.03448275862068</v>
      </c>
    </row>
    <row r="75" spans="1:7" s="21" customFormat="1" ht="21" customHeight="1">
      <c r="A75" s="24" t="s">
        <v>62</v>
      </c>
      <c r="B75" s="15" t="s">
        <v>63</v>
      </c>
      <c r="C75" s="15" t="s">
        <v>7</v>
      </c>
      <c r="D75" s="15" t="s">
        <v>8</v>
      </c>
      <c r="E75" s="137">
        <f>SUM(E76)+E78</f>
        <v>72.5</v>
      </c>
      <c r="F75" s="147">
        <f>F76+F78</f>
        <v>51.5</v>
      </c>
      <c r="G75" s="152">
        <f t="shared" si="0"/>
        <v>71.03448275862068</v>
      </c>
    </row>
    <row r="76" spans="1:7" ht="15.75" customHeight="1">
      <c r="A76" s="30" t="s">
        <v>64</v>
      </c>
      <c r="B76" s="18" t="s">
        <v>63</v>
      </c>
      <c r="C76" s="18" t="s">
        <v>37</v>
      </c>
      <c r="D76" s="18" t="s">
        <v>8</v>
      </c>
      <c r="E76" s="138">
        <f>SUM(E77)</f>
        <v>71.5</v>
      </c>
      <c r="F76" s="148">
        <f>F77</f>
        <v>50.5</v>
      </c>
      <c r="G76" s="133">
        <f t="shared" si="0"/>
        <v>70.62937062937063</v>
      </c>
    </row>
    <row r="77" spans="1:7" ht="33.75">
      <c r="A77" s="36" t="s">
        <v>149</v>
      </c>
      <c r="B77" s="18" t="s">
        <v>63</v>
      </c>
      <c r="C77" s="18" t="s">
        <v>37</v>
      </c>
      <c r="D77" s="18" t="s">
        <v>169</v>
      </c>
      <c r="E77" s="138">
        <v>71.5</v>
      </c>
      <c r="F77" s="148">
        <v>50.5</v>
      </c>
      <c r="G77" s="133">
        <f t="shared" si="0"/>
        <v>70.62937062937063</v>
      </c>
    </row>
    <row r="78" spans="1:7" ht="78.75">
      <c r="A78" s="172" t="s">
        <v>147</v>
      </c>
      <c r="B78" s="18" t="s">
        <v>63</v>
      </c>
      <c r="C78" s="18" t="s">
        <v>75</v>
      </c>
      <c r="D78" s="18" t="s">
        <v>8</v>
      </c>
      <c r="E78" s="138">
        <f>E79</f>
        <v>1</v>
      </c>
      <c r="F78" s="148">
        <f>F79</f>
        <v>1</v>
      </c>
      <c r="G78" s="133">
        <f aca="true" t="shared" si="2" ref="G78:G83">F78/E78*100</f>
        <v>100</v>
      </c>
    </row>
    <row r="79" spans="1:7" ht="12.75">
      <c r="A79" s="40" t="s">
        <v>150</v>
      </c>
      <c r="B79" s="18" t="s">
        <v>63</v>
      </c>
      <c r="C79" s="18" t="s">
        <v>75</v>
      </c>
      <c r="D79" s="18" t="s">
        <v>76</v>
      </c>
      <c r="E79" s="138">
        <v>1</v>
      </c>
      <c r="F79" s="148">
        <v>1</v>
      </c>
      <c r="G79" s="133">
        <f t="shared" si="2"/>
        <v>100</v>
      </c>
    </row>
    <row r="80" spans="1:7" ht="12.75">
      <c r="A80" s="173" t="s">
        <v>151</v>
      </c>
      <c r="B80" s="26" t="s">
        <v>153</v>
      </c>
      <c r="C80" s="26" t="s">
        <v>7</v>
      </c>
      <c r="D80" s="26" t="s">
        <v>8</v>
      </c>
      <c r="E80" s="140">
        <f aca="true" t="shared" si="3" ref="E80:F82">E81</f>
        <v>6545.8</v>
      </c>
      <c r="F80" s="175">
        <f t="shared" si="3"/>
        <v>5023.6</v>
      </c>
      <c r="G80" s="150">
        <f t="shared" si="2"/>
        <v>76.74539399309481</v>
      </c>
    </row>
    <row r="81" spans="1:7" ht="12.75">
      <c r="A81" s="174" t="s">
        <v>152</v>
      </c>
      <c r="B81" s="15" t="s">
        <v>142</v>
      </c>
      <c r="C81" s="15" t="s">
        <v>7</v>
      </c>
      <c r="D81" s="15" t="s">
        <v>8</v>
      </c>
      <c r="E81" s="137">
        <f t="shared" si="3"/>
        <v>6545.8</v>
      </c>
      <c r="F81" s="176">
        <f t="shared" si="3"/>
        <v>5023.6</v>
      </c>
      <c r="G81" s="147">
        <f t="shared" si="2"/>
        <v>76.74539399309481</v>
      </c>
    </row>
    <row r="82" spans="1:7" ht="78.75">
      <c r="A82" s="172" t="s">
        <v>147</v>
      </c>
      <c r="B82" s="18" t="s">
        <v>142</v>
      </c>
      <c r="C82" s="18" t="s">
        <v>75</v>
      </c>
      <c r="D82" s="18" t="s">
        <v>8</v>
      </c>
      <c r="E82" s="138">
        <f t="shared" si="3"/>
        <v>6545.8</v>
      </c>
      <c r="F82" s="148">
        <f t="shared" si="3"/>
        <v>5023.6</v>
      </c>
      <c r="G82" s="133">
        <f t="shared" si="2"/>
        <v>76.74539399309481</v>
      </c>
    </row>
    <row r="83" spans="1:7" ht="12.75">
      <c r="A83" s="40" t="s">
        <v>154</v>
      </c>
      <c r="B83" s="18" t="s">
        <v>142</v>
      </c>
      <c r="C83" s="18" t="s">
        <v>75</v>
      </c>
      <c r="D83" s="18" t="s">
        <v>76</v>
      </c>
      <c r="E83" s="138">
        <v>6545.8</v>
      </c>
      <c r="F83" s="148">
        <v>5023.6</v>
      </c>
      <c r="G83" s="133">
        <f t="shared" si="2"/>
        <v>76.74539399309481</v>
      </c>
    </row>
    <row r="84" spans="1:7" s="35" customFormat="1" ht="18.75" customHeight="1">
      <c r="A84" s="37" t="s">
        <v>65</v>
      </c>
      <c r="B84" s="26" t="s">
        <v>66</v>
      </c>
      <c r="C84" s="26" t="s">
        <v>7</v>
      </c>
      <c r="D84" s="26" t="s">
        <v>8</v>
      </c>
      <c r="E84" s="140">
        <f>SUM(E85)</f>
        <v>112.1</v>
      </c>
      <c r="F84" s="150">
        <f>F85</f>
        <v>45.3</v>
      </c>
      <c r="G84" s="131">
        <f t="shared" si="0"/>
        <v>40.41034790365745</v>
      </c>
    </row>
    <row r="85" spans="1:7" s="21" customFormat="1" ht="12.75">
      <c r="A85" s="181" t="s">
        <v>67</v>
      </c>
      <c r="B85" s="15" t="s">
        <v>68</v>
      </c>
      <c r="C85" s="15" t="s">
        <v>7</v>
      </c>
      <c r="D85" s="15" t="s">
        <v>8</v>
      </c>
      <c r="E85" s="137">
        <f>E86+E88</f>
        <v>112.1</v>
      </c>
      <c r="F85" s="147">
        <f>F86+F88</f>
        <v>45.3</v>
      </c>
      <c r="G85" s="152">
        <f t="shared" si="0"/>
        <v>40.41034790365745</v>
      </c>
    </row>
    <row r="86" spans="1:7" ht="33.75">
      <c r="A86" s="180" t="s">
        <v>69</v>
      </c>
      <c r="B86" s="18" t="s">
        <v>68</v>
      </c>
      <c r="C86" s="18" t="s">
        <v>70</v>
      </c>
      <c r="D86" s="18" t="s">
        <v>8</v>
      </c>
      <c r="E86" s="138">
        <f>E87</f>
        <v>62.1</v>
      </c>
      <c r="F86" s="148">
        <f>F87</f>
        <v>45.3</v>
      </c>
      <c r="G86" s="152">
        <f t="shared" si="0"/>
        <v>72.94685990338164</v>
      </c>
    </row>
    <row r="87" spans="1:7" ht="12.75">
      <c r="A87" s="36" t="s">
        <v>71</v>
      </c>
      <c r="B87" s="33" t="s">
        <v>68</v>
      </c>
      <c r="C87" s="18" t="s">
        <v>70</v>
      </c>
      <c r="D87" s="18" t="s">
        <v>72</v>
      </c>
      <c r="E87" s="138">
        <v>62.1</v>
      </c>
      <c r="F87" s="148">
        <v>45.3</v>
      </c>
      <c r="G87" s="152">
        <f t="shared" si="0"/>
        <v>72.94685990338164</v>
      </c>
    </row>
    <row r="88" spans="1:7" ht="22.5">
      <c r="A88" s="121" t="s">
        <v>124</v>
      </c>
      <c r="B88" s="33" t="s">
        <v>125</v>
      </c>
      <c r="C88" s="69" t="s">
        <v>126</v>
      </c>
      <c r="D88" s="18" t="s">
        <v>72</v>
      </c>
      <c r="E88" s="138">
        <v>50</v>
      </c>
      <c r="F88" s="148">
        <v>0</v>
      </c>
      <c r="G88" s="152">
        <f t="shared" si="0"/>
        <v>0</v>
      </c>
    </row>
    <row r="89" spans="1:7" ht="12.75">
      <c r="A89" s="38" t="s">
        <v>143</v>
      </c>
      <c r="B89" s="177" t="s">
        <v>73</v>
      </c>
      <c r="C89" s="39" t="s">
        <v>7</v>
      </c>
      <c r="D89" s="26" t="s">
        <v>8</v>
      </c>
      <c r="E89" s="140">
        <f aca="true" t="shared" si="4" ref="E89:F91">E90</f>
        <v>146.5</v>
      </c>
      <c r="F89" s="175">
        <f t="shared" si="4"/>
        <v>110.2</v>
      </c>
      <c r="G89" s="150">
        <f>F89/E89*100</f>
        <v>75.22184300341297</v>
      </c>
    </row>
    <row r="90" spans="1:7" ht="12.75">
      <c r="A90" s="213" t="s">
        <v>155</v>
      </c>
      <c r="B90" s="214" t="s">
        <v>144</v>
      </c>
      <c r="C90" s="215" t="s">
        <v>7</v>
      </c>
      <c r="D90" s="214" t="s">
        <v>8</v>
      </c>
      <c r="E90" s="216">
        <f t="shared" si="4"/>
        <v>146.5</v>
      </c>
      <c r="F90" s="176">
        <f t="shared" si="4"/>
        <v>110.2</v>
      </c>
      <c r="G90" s="147">
        <f>F90/E90*100</f>
        <v>75.22184300341297</v>
      </c>
    </row>
    <row r="91" spans="1:7" ht="78.75">
      <c r="A91" s="207" t="s">
        <v>147</v>
      </c>
      <c r="B91" s="208" t="s">
        <v>144</v>
      </c>
      <c r="C91" s="209" t="s">
        <v>75</v>
      </c>
      <c r="D91" s="190" t="s">
        <v>8</v>
      </c>
      <c r="E91" s="210">
        <f t="shared" si="4"/>
        <v>146.5</v>
      </c>
      <c r="F91" s="211">
        <f t="shared" si="4"/>
        <v>110.2</v>
      </c>
      <c r="G91" s="212">
        <f>F91/E91*100</f>
        <v>75.22184300341297</v>
      </c>
    </row>
    <row r="92" spans="1:7" ht="12.75">
      <c r="A92" s="121" t="s">
        <v>156</v>
      </c>
      <c r="B92" s="33" t="s">
        <v>144</v>
      </c>
      <c r="C92" s="69" t="s">
        <v>75</v>
      </c>
      <c r="D92" s="18" t="s">
        <v>76</v>
      </c>
      <c r="E92" s="138">
        <v>146.5</v>
      </c>
      <c r="F92" s="148">
        <v>110.2</v>
      </c>
      <c r="G92" s="133">
        <f>F92/E92*100</f>
        <v>75.22184300341297</v>
      </c>
    </row>
    <row r="93" spans="1:7" s="35" customFormat="1" ht="24.75" customHeight="1">
      <c r="A93" s="38" t="s">
        <v>157</v>
      </c>
      <c r="B93" s="26" t="s">
        <v>158</v>
      </c>
      <c r="C93" s="39" t="s">
        <v>7</v>
      </c>
      <c r="D93" s="26" t="s">
        <v>8</v>
      </c>
      <c r="E93" s="140">
        <f>E94</f>
        <v>50</v>
      </c>
      <c r="F93" s="150">
        <f>F94</f>
        <v>0</v>
      </c>
      <c r="G93" s="150">
        <f t="shared" si="0"/>
        <v>0</v>
      </c>
    </row>
    <row r="94" spans="1:7" s="20" customFormat="1" ht="22.5" customHeight="1">
      <c r="A94" s="40" t="s">
        <v>138</v>
      </c>
      <c r="B94" s="18" t="s">
        <v>139</v>
      </c>
      <c r="C94" s="18" t="s">
        <v>22</v>
      </c>
      <c r="D94" s="18" t="s">
        <v>24</v>
      </c>
      <c r="E94" s="138">
        <v>50</v>
      </c>
      <c r="F94" s="151">
        <v>0</v>
      </c>
      <c r="G94" s="133">
        <f t="shared" si="0"/>
        <v>0</v>
      </c>
    </row>
    <row r="95" spans="1:7" s="43" customFormat="1" ht="18" customHeight="1">
      <c r="A95" s="41" t="s">
        <v>77</v>
      </c>
      <c r="B95" s="42" t="s">
        <v>78</v>
      </c>
      <c r="C95" s="42" t="s">
        <v>7</v>
      </c>
      <c r="D95" s="42" t="s">
        <v>8</v>
      </c>
      <c r="E95" s="145">
        <f>E13+E24+E28+E36+E47+E74+E84+E93+E89+E80</f>
        <v>34297.700000000004</v>
      </c>
      <c r="F95" s="131">
        <f>F13+F24+F28+F36+F47+F74+F84+F93+F89+F80</f>
        <v>24655.5</v>
      </c>
      <c r="G95" s="131">
        <f>F95/E95*100</f>
        <v>71.88674459220297</v>
      </c>
    </row>
    <row r="96" spans="1:5" ht="12.75">
      <c r="A96" s="44"/>
      <c r="B96" s="5"/>
      <c r="C96" s="7"/>
      <c r="D96" s="7"/>
      <c r="E96" s="45"/>
    </row>
  </sheetData>
  <mergeCells count="11">
    <mergeCell ref="A6:F6"/>
    <mergeCell ref="A7:F7"/>
    <mergeCell ref="A8:F8"/>
    <mergeCell ref="C2:G4"/>
    <mergeCell ref="G10:G11"/>
    <mergeCell ref="E10:E11"/>
    <mergeCell ref="A10:A11"/>
    <mergeCell ref="B10:B11"/>
    <mergeCell ref="C10:C11"/>
    <mergeCell ref="D10:D11"/>
    <mergeCell ref="F10:F11"/>
  </mergeCells>
  <printOptions horizontalCentered="1"/>
  <pageMargins left="0.1968503937007874" right="0.1968503937007874" top="0.5905511811023623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I179"/>
  <sheetViews>
    <sheetView workbookViewId="0" topLeftCell="A7">
      <selection activeCell="G50" sqref="G50"/>
    </sheetView>
  </sheetViews>
  <sheetFormatPr defaultColWidth="9.00390625" defaultRowHeight="12.75"/>
  <cols>
    <col min="1" max="1" width="5.625" style="46" customWidth="1"/>
    <col min="2" max="2" width="37.625" style="47" customWidth="1"/>
    <col min="3" max="3" width="6.75390625" style="48" customWidth="1"/>
    <col min="4" max="4" width="6.625" style="48" customWidth="1"/>
    <col min="5" max="5" width="8.00390625" style="48" customWidth="1"/>
    <col min="6" max="6" width="6.375" style="48" customWidth="1"/>
    <col min="7" max="7" width="8.875" style="48" customWidth="1"/>
    <col min="8" max="8" width="9.375" style="0" bestFit="1" customWidth="1"/>
    <col min="9" max="9" width="10.875" style="0" customWidth="1"/>
  </cols>
  <sheetData>
    <row r="1" spans="2:9" ht="44.25" customHeight="1">
      <c r="B1" s="49"/>
      <c r="C1" s="204" t="s">
        <v>201</v>
      </c>
      <c r="D1" s="204"/>
      <c r="E1" s="204"/>
      <c r="F1" s="204"/>
      <c r="G1" s="204"/>
      <c r="H1" s="204"/>
      <c r="I1" s="202"/>
    </row>
    <row r="2" spans="2:9" ht="1.5" customHeight="1">
      <c r="B2" s="205"/>
      <c r="C2" s="202"/>
      <c r="D2" s="202"/>
      <c r="E2" s="202"/>
      <c r="F2" s="202"/>
      <c r="G2" s="202"/>
      <c r="H2" s="202"/>
      <c r="I2" s="202"/>
    </row>
    <row r="3" spans="2:9" ht="10.5" customHeight="1" hidden="1">
      <c r="B3" s="205"/>
      <c r="C3" s="202"/>
      <c r="D3" s="202"/>
      <c r="E3" s="202"/>
      <c r="F3" s="202"/>
      <c r="G3" s="202"/>
      <c r="H3" s="202"/>
      <c r="I3" s="202"/>
    </row>
    <row r="4" spans="2:5" ht="12.75">
      <c r="B4" s="49"/>
      <c r="C4" s="51"/>
      <c r="D4" s="51"/>
      <c r="E4" s="52"/>
    </row>
    <row r="5" spans="1:9" ht="26.25" customHeight="1">
      <c r="A5" s="206" t="s">
        <v>202</v>
      </c>
      <c r="B5" s="206"/>
      <c r="C5" s="206"/>
      <c r="D5" s="206"/>
      <c r="E5" s="206"/>
      <c r="F5" s="206"/>
      <c r="G5" s="206"/>
      <c r="H5" s="206"/>
      <c r="I5" s="206"/>
    </row>
    <row r="6" spans="2:7" ht="12.75">
      <c r="B6" s="203"/>
      <c r="C6" s="203"/>
      <c r="D6" s="203"/>
      <c r="E6" s="203"/>
      <c r="F6" s="203"/>
      <c r="G6" s="203"/>
    </row>
    <row r="7" spans="1:9" ht="58.5" customHeight="1">
      <c r="A7" s="53" t="s">
        <v>79</v>
      </c>
      <c r="B7" s="54" t="s">
        <v>80</v>
      </c>
      <c r="C7" s="55" t="s">
        <v>81</v>
      </c>
      <c r="D7" s="56" t="s">
        <v>82</v>
      </c>
      <c r="E7" s="57" t="s">
        <v>83</v>
      </c>
      <c r="F7" s="56" t="s">
        <v>84</v>
      </c>
      <c r="G7" s="128" t="s">
        <v>172</v>
      </c>
      <c r="H7" s="129" t="s">
        <v>203</v>
      </c>
      <c r="I7" s="127" t="s">
        <v>204</v>
      </c>
    </row>
    <row r="8" spans="1:9" s="61" customFormat="1" ht="10.5" customHeight="1">
      <c r="A8" s="58">
        <v>1</v>
      </c>
      <c r="B8" s="59">
        <v>2</v>
      </c>
      <c r="C8" s="60" t="s">
        <v>85</v>
      </c>
      <c r="D8" s="60" t="s">
        <v>86</v>
      </c>
      <c r="E8" s="60" t="s">
        <v>87</v>
      </c>
      <c r="F8" s="60" t="s">
        <v>88</v>
      </c>
      <c r="G8" s="122">
        <v>7</v>
      </c>
      <c r="H8" s="130">
        <v>8</v>
      </c>
      <c r="I8" s="130">
        <v>9</v>
      </c>
    </row>
    <row r="9" spans="1:9" s="61" customFormat="1" ht="24" customHeight="1">
      <c r="A9" s="58"/>
      <c r="B9" s="115" t="s">
        <v>108</v>
      </c>
      <c r="C9" s="116" t="s">
        <v>110</v>
      </c>
      <c r="D9" s="116" t="s">
        <v>78</v>
      </c>
      <c r="E9" s="117" t="s">
        <v>7</v>
      </c>
      <c r="F9" s="117" t="s">
        <v>8</v>
      </c>
      <c r="G9" s="123">
        <f>G10+G11+G12+G13+G14+G15+G16+G23+G24+G28+G33+G34+G37+G38+G39+G41+G42+G43+G45+G30+G31+G32+G44+G27+G18+G20+G25+G26+G22+G19+G21+G40+G17+G35+G29+G36</f>
        <v>34297.700000000004</v>
      </c>
      <c r="H9" s="132">
        <f>H10+H11+H12+H13+H14+H15+H16+H17+H18+H19+H20+H21+H22+H24+H23+H25+H26+H27+H28+H29+H30+H31+H32+H33+H34+H35+H36+H37+H38+H39+H40+H41+H42+H43+H44+H45</f>
        <v>24655.5</v>
      </c>
      <c r="I9" s="132">
        <f>H9/G9*100</f>
        <v>71.88674459220297</v>
      </c>
    </row>
    <row r="10" spans="1:9" s="61" customFormat="1" ht="22.5" customHeight="1">
      <c r="A10" s="58" t="s">
        <v>89</v>
      </c>
      <c r="B10" s="62" t="s">
        <v>121</v>
      </c>
      <c r="C10" s="63" t="s">
        <v>110</v>
      </c>
      <c r="D10" s="63" t="s">
        <v>10</v>
      </c>
      <c r="E10" s="64" t="s">
        <v>12</v>
      </c>
      <c r="F10" s="58" t="s">
        <v>169</v>
      </c>
      <c r="G10" s="192">
        <v>690</v>
      </c>
      <c r="H10" s="130">
        <v>522.3</v>
      </c>
      <c r="I10" s="133">
        <f aca="true" t="shared" si="0" ref="I10:I51">H10/G10*100</f>
        <v>75.69565217391305</v>
      </c>
    </row>
    <row r="11" spans="1:9" s="61" customFormat="1" ht="24" customHeight="1">
      <c r="A11" s="58" t="s">
        <v>134</v>
      </c>
      <c r="B11" s="65" t="s">
        <v>108</v>
      </c>
      <c r="C11" s="63" t="s">
        <v>110</v>
      </c>
      <c r="D11" s="64" t="s">
        <v>17</v>
      </c>
      <c r="E11" s="66" t="s">
        <v>15</v>
      </c>
      <c r="F11" s="58" t="s">
        <v>169</v>
      </c>
      <c r="G11" s="124">
        <v>5527.8</v>
      </c>
      <c r="H11" s="130">
        <v>3055</v>
      </c>
      <c r="I11" s="133">
        <f t="shared" si="0"/>
        <v>55.26610948297696</v>
      </c>
    </row>
    <row r="12" spans="1:9" s="61" customFormat="1" ht="22.5" customHeight="1">
      <c r="A12" s="58" t="s">
        <v>85</v>
      </c>
      <c r="B12" s="62" t="s">
        <v>90</v>
      </c>
      <c r="C12" s="63" t="s">
        <v>110</v>
      </c>
      <c r="D12" s="63" t="s">
        <v>17</v>
      </c>
      <c r="E12" s="64" t="s">
        <v>20</v>
      </c>
      <c r="F12" s="58" t="s">
        <v>169</v>
      </c>
      <c r="G12" s="122">
        <v>507.3</v>
      </c>
      <c r="H12" s="130">
        <v>347.8</v>
      </c>
      <c r="I12" s="133">
        <f t="shared" si="0"/>
        <v>68.55903804454958</v>
      </c>
    </row>
    <row r="13" spans="1:9" ht="18" customHeight="1">
      <c r="A13" s="58" t="s">
        <v>86</v>
      </c>
      <c r="B13" s="62" t="s">
        <v>25</v>
      </c>
      <c r="C13" s="63" t="s">
        <v>110</v>
      </c>
      <c r="D13" s="63" t="s">
        <v>21</v>
      </c>
      <c r="E13" s="64" t="s">
        <v>26</v>
      </c>
      <c r="F13" s="58" t="s">
        <v>24</v>
      </c>
      <c r="G13" s="125">
        <v>20</v>
      </c>
      <c r="H13" s="133">
        <v>0</v>
      </c>
      <c r="I13" s="133">
        <f t="shared" si="0"/>
        <v>0</v>
      </c>
    </row>
    <row r="14" spans="1:9" ht="34.5" customHeight="1">
      <c r="A14" s="58" t="s">
        <v>87</v>
      </c>
      <c r="B14" s="17" t="s">
        <v>91</v>
      </c>
      <c r="C14" s="63" t="s">
        <v>110</v>
      </c>
      <c r="D14" s="64" t="s">
        <v>30</v>
      </c>
      <c r="E14" s="66" t="s">
        <v>32</v>
      </c>
      <c r="F14" s="58" t="s">
        <v>169</v>
      </c>
      <c r="G14" s="125">
        <v>279</v>
      </c>
      <c r="H14" s="130">
        <v>197.4</v>
      </c>
      <c r="I14" s="133">
        <f t="shared" si="0"/>
        <v>70.75268817204301</v>
      </c>
    </row>
    <row r="15" spans="1:9" ht="58.5" customHeight="1">
      <c r="A15" s="58" t="s">
        <v>88</v>
      </c>
      <c r="B15" s="17" t="s">
        <v>170</v>
      </c>
      <c r="C15" s="63" t="s">
        <v>110</v>
      </c>
      <c r="D15" s="64" t="s">
        <v>123</v>
      </c>
      <c r="E15" s="66" t="s">
        <v>37</v>
      </c>
      <c r="F15" s="58" t="s">
        <v>169</v>
      </c>
      <c r="G15" s="124">
        <v>50.6</v>
      </c>
      <c r="H15" s="133">
        <v>50.5</v>
      </c>
      <c r="I15" s="133">
        <f t="shared" si="0"/>
        <v>99.80237154150198</v>
      </c>
    </row>
    <row r="16" spans="1:9" ht="34.5" customHeight="1">
      <c r="A16" s="58" t="s">
        <v>135</v>
      </c>
      <c r="B16" s="17" t="s">
        <v>171</v>
      </c>
      <c r="C16" s="63" t="s">
        <v>110</v>
      </c>
      <c r="D16" s="64" t="s">
        <v>36</v>
      </c>
      <c r="E16" s="66" t="s">
        <v>37</v>
      </c>
      <c r="F16" s="58" t="s">
        <v>169</v>
      </c>
      <c r="G16" s="124">
        <v>170.9</v>
      </c>
      <c r="H16" s="130">
        <v>43.9</v>
      </c>
      <c r="I16" s="133">
        <f t="shared" si="0"/>
        <v>25.687536571094206</v>
      </c>
    </row>
    <row r="17" spans="1:9" ht="56.25" customHeight="1">
      <c r="A17" s="58" t="s">
        <v>92</v>
      </c>
      <c r="B17" s="68" t="s">
        <v>192</v>
      </c>
      <c r="C17" s="63" t="s">
        <v>110</v>
      </c>
      <c r="D17" s="64" t="s">
        <v>36</v>
      </c>
      <c r="E17" s="66" t="s">
        <v>37</v>
      </c>
      <c r="F17" s="58" t="s">
        <v>169</v>
      </c>
      <c r="G17" s="125">
        <v>99</v>
      </c>
      <c r="H17" s="133">
        <v>99</v>
      </c>
      <c r="I17" s="133">
        <f t="shared" si="0"/>
        <v>100</v>
      </c>
    </row>
    <row r="18" spans="1:9" ht="57.75" customHeight="1">
      <c r="A18" s="58" t="s">
        <v>93</v>
      </c>
      <c r="B18" s="68" t="s">
        <v>173</v>
      </c>
      <c r="C18" s="63" t="s">
        <v>110</v>
      </c>
      <c r="D18" s="64" t="s">
        <v>159</v>
      </c>
      <c r="E18" s="66" t="s">
        <v>174</v>
      </c>
      <c r="F18" s="58" t="s">
        <v>169</v>
      </c>
      <c r="G18" s="125">
        <v>1562</v>
      </c>
      <c r="H18" s="133">
        <v>1561.9</v>
      </c>
      <c r="I18" s="133">
        <f t="shared" si="0"/>
        <v>99.99359795134444</v>
      </c>
    </row>
    <row r="19" spans="1:9" ht="68.25" customHeight="1">
      <c r="A19" s="58" t="s">
        <v>118</v>
      </c>
      <c r="B19" s="68" t="s">
        <v>175</v>
      </c>
      <c r="C19" s="63" t="s">
        <v>110</v>
      </c>
      <c r="D19" s="64" t="s">
        <v>159</v>
      </c>
      <c r="E19" s="66" t="s">
        <v>176</v>
      </c>
      <c r="F19" s="58" t="s">
        <v>169</v>
      </c>
      <c r="G19" s="125">
        <v>638</v>
      </c>
      <c r="H19" s="133">
        <v>547</v>
      </c>
      <c r="I19" s="133">
        <f t="shared" si="0"/>
        <v>85.73667711598746</v>
      </c>
    </row>
    <row r="20" spans="1:9" ht="102" customHeight="1">
      <c r="A20" s="58" t="s">
        <v>136</v>
      </c>
      <c r="B20" s="68" t="s">
        <v>177</v>
      </c>
      <c r="C20" s="63" t="s">
        <v>110</v>
      </c>
      <c r="D20" s="64" t="s">
        <v>159</v>
      </c>
      <c r="E20" s="66" t="s">
        <v>37</v>
      </c>
      <c r="F20" s="58" t="s">
        <v>169</v>
      </c>
      <c r="G20" s="169">
        <v>682.2</v>
      </c>
      <c r="H20" s="182">
        <v>586.5</v>
      </c>
      <c r="I20" s="171">
        <f t="shared" si="0"/>
        <v>85.97185576077396</v>
      </c>
    </row>
    <row r="21" spans="1:9" ht="114" customHeight="1">
      <c r="A21" s="58" t="s">
        <v>119</v>
      </c>
      <c r="B21" s="68" t="s">
        <v>178</v>
      </c>
      <c r="C21" s="63" t="s">
        <v>110</v>
      </c>
      <c r="D21" s="64" t="s">
        <v>159</v>
      </c>
      <c r="E21" s="66" t="s">
        <v>37</v>
      </c>
      <c r="F21" s="58" t="s">
        <v>169</v>
      </c>
      <c r="G21" s="169">
        <v>33.6</v>
      </c>
      <c r="H21" s="182">
        <v>33.6</v>
      </c>
      <c r="I21" s="171">
        <f>H21/G21*100</f>
        <v>100</v>
      </c>
    </row>
    <row r="22" spans="1:9" ht="79.5" customHeight="1">
      <c r="A22" s="58" t="s">
        <v>95</v>
      </c>
      <c r="B22" s="68" t="s">
        <v>166</v>
      </c>
      <c r="C22" s="63" t="s">
        <v>110</v>
      </c>
      <c r="D22" s="64" t="s">
        <v>111</v>
      </c>
      <c r="E22" s="66" t="s">
        <v>167</v>
      </c>
      <c r="F22" s="58" t="s">
        <v>169</v>
      </c>
      <c r="G22" s="169">
        <v>0</v>
      </c>
      <c r="H22" s="171">
        <v>0</v>
      </c>
      <c r="I22" s="171">
        <v>0</v>
      </c>
    </row>
    <row r="23" spans="1:9" s="163" customFormat="1" ht="45.75" customHeight="1">
      <c r="A23" s="156" t="s">
        <v>97</v>
      </c>
      <c r="B23" s="157" t="s">
        <v>109</v>
      </c>
      <c r="C23" s="158" t="s">
        <v>110</v>
      </c>
      <c r="D23" s="159" t="s">
        <v>111</v>
      </c>
      <c r="E23" s="160" t="s">
        <v>37</v>
      </c>
      <c r="F23" s="156" t="s">
        <v>169</v>
      </c>
      <c r="G23" s="161">
        <v>0</v>
      </c>
      <c r="H23" s="162">
        <v>0</v>
      </c>
      <c r="I23" s="162">
        <v>0</v>
      </c>
    </row>
    <row r="24" spans="1:9" s="164" customFormat="1" ht="69" customHeight="1">
      <c r="A24" s="165" t="s">
        <v>98</v>
      </c>
      <c r="B24" s="166" t="s">
        <v>131</v>
      </c>
      <c r="C24" s="167" t="s">
        <v>110</v>
      </c>
      <c r="D24" s="168" t="s">
        <v>41</v>
      </c>
      <c r="E24" s="168" t="s">
        <v>37</v>
      </c>
      <c r="F24" s="165" t="s">
        <v>169</v>
      </c>
      <c r="G24" s="169">
        <v>813.6</v>
      </c>
      <c r="H24" s="170">
        <v>354.6</v>
      </c>
      <c r="I24" s="171">
        <f t="shared" si="0"/>
        <v>43.584070796460175</v>
      </c>
    </row>
    <row r="25" spans="1:9" s="164" customFormat="1" ht="80.25" customHeight="1">
      <c r="A25" s="165" t="s">
        <v>100</v>
      </c>
      <c r="B25" s="166" t="s">
        <v>179</v>
      </c>
      <c r="C25" s="167" t="s">
        <v>110</v>
      </c>
      <c r="D25" s="168" t="s">
        <v>41</v>
      </c>
      <c r="E25" s="168" t="s">
        <v>160</v>
      </c>
      <c r="F25" s="165" t="s">
        <v>42</v>
      </c>
      <c r="G25" s="169">
        <v>5566.3</v>
      </c>
      <c r="H25" s="171">
        <v>5566.3</v>
      </c>
      <c r="I25" s="171">
        <f>H25/G25*100</f>
        <v>100</v>
      </c>
    </row>
    <row r="26" spans="1:9" s="164" customFormat="1" ht="58.5" customHeight="1">
      <c r="A26" s="183" t="s">
        <v>102</v>
      </c>
      <c r="B26" s="184" t="s">
        <v>180</v>
      </c>
      <c r="C26" s="185" t="s">
        <v>110</v>
      </c>
      <c r="D26" s="186" t="s">
        <v>41</v>
      </c>
      <c r="E26" s="186" t="s">
        <v>132</v>
      </c>
      <c r="F26" s="183" t="s">
        <v>42</v>
      </c>
      <c r="G26" s="187">
        <v>1068.4</v>
      </c>
      <c r="H26" s="188">
        <v>1068.4</v>
      </c>
      <c r="I26" s="188">
        <f>H26/G26*100</f>
        <v>100</v>
      </c>
    </row>
    <row r="27" spans="1:9" s="164" customFormat="1" ht="57" customHeight="1">
      <c r="A27" s="165" t="s">
        <v>103</v>
      </c>
      <c r="B27" s="166" t="s">
        <v>181</v>
      </c>
      <c r="C27" s="167" t="s">
        <v>110</v>
      </c>
      <c r="D27" s="168" t="s">
        <v>41</v>
      </c>
      <c r="E27" s="168" t="s">
        <v>132</v>
      </c>
      <c r="F27" s="165" t="s">
        <v>42</v>
      </c>
      <c r="G27" s="169">
        <v>1068.4</v>
      </c>
      <c r="H27" s="171">
        <v>1068.4</v>
      </c>
      <c r="I27" s="171">
        <f>H27/G27*100</f>
        <v>100</v>
      </c>
    </row>
    <row r="28" spans="1:9" ht="67.5" customHeight="1">
      <c r="A28" s="58" t="s">
        <v>104</v>
      </c>
      <c r="B28" s="67" t="s">
        <v>193</v>
      </c>
      <c r="C28" s="63" t="s">
        <v>110</v>
      </c>
      <c r="D28" s="64" t="s">
        <v>44</v>
      </c>
      <c r="E28" s="66" t="s">
        <v>37</v>
      </c>
      <c r="F28" s="58" t="s">
        <v>169</v>
      </c>
      <c r="G28" s="125">
        <v>797</v>
      </c>
      <c r="H28" s="133">
        <v>322.2</v>
      </c>
      <c r="I28" s="133">
        <f t="shared" si="0"/>
        <v>40.42659974905897</v>
      </c>
    </row>
    <row r="29" spans="1:9" ht="90.75" customHeight="1">
      <c r="A29" s="58" t="s">
        <v>120</v>
      </c>
      <c r="B29" s="67" t="s">
        <v>205</v>
      </c>
      <c r="C29" s="63" t="s">
        <v>110</v>
      </c>
      <c r="D29" s="64" t="s">
        <v>44</v>
      </c>
      <c r="E29" s="66" t="s">
        <v>37</v>
      </c>
      <c r="F29" s="58" t="s">
        <v>169</v>
      </c>
      <c r="G29" s="125">
        <v>1617</v>
      </c>
      <c r="H29" s="133">
        <v>0</v>
      </c>
      <c r="I29" s="133">
        <f>H29/G29*100</f>
        <v>0</v>
      </c>
    </row>
    <row r="30" spans="1:9" ht="49.5" customHeight="1">
      <c r="A30" s="58" t="s">
        <v>122</v>
      </c>
      <c r="B30" s="67" t="s">
        <v>182</v>
      </c>
      <c r="C30" s="63" t="s">
        <v>110</v>
      </c>
      <c r="D30" s="64" t="s">
        <v>44</v>
      </c>
      <c r="E30" s="66" t="s">
        <v>37</v>
      </c>
      <c r="F30" s="58" t="s">
        <v>169</v>
      </c>
      <c r="G30" s="125">
        <v>166</v>
      </c>
      <c r="H30" s="133">
        <v>0</v>
      </c>
      <c r="I30" s="133">
        <f>H30/G30*100</f>
        <v>0</v>
      </c>
    </row>
    <row r="31" spans="1:9" ht="22.5" customHeight="1">
      <c r="A31" s="58" t="s">
        <v>127</v>
      </c>
      <c r="B31" s="67" t="s">
        <v>133</v>
      </c>
      <c r="C31" s="63" t="s">
        <v>110</v>
      </c>
      <c r="D31" s="64" t="s">
        <v>44</v>
      </c>
      <c r="E31" s="66" t="s">
        <v>37</v>
      </c>
      <c r="F31" s="58" t="s">
        <v>169</v>
      </c>
      <c r="G31" s="125">
        <v>434.2</v>
      </c>
      <c r="H31" s="130">
        <v>60.4</v>
      </c>
      <c r="I31" s="133">
        <f>H31/G31*100</f>
        <v>13.910640257945648</v>
      </c>
    </row>
    <row r="32" spans="1:9" ht="16.5" customHeight="1">
      <c r="A32" s="165" t="s">
        <v>128</v>
      </c>
      <c r="B32" s="178" t="s">
        <v>94</v>
      </c>
      <c r="C32" s="167" t="s">
        <v>110</v>
      </c>
      <c r="D32" s="168" t="s">
        <v>44</v>
      </c>
      <c r="E32" s="179" t="s">
        <v>45</v>
      </c>
      <c r="F32" s="165" t="s">
        <v>42</v>
      </c>
      <c r="G32" s="169">
        <v>1500</v>
      </c>
      <c r="H32" s="170">
        <v>1178.7</v>
      </c>
      <c r="I32" s="171">
        <f>H32/G32*100</f>
        <v>78.58000000000001</v>
      </c>
    </row>
    <row r="33" spans="1:9" ht="18.75" customHeight="1">
      <c r="A33" s="58" t="s">
        <v>129</v>
      </c>
      <c r="B33" s="68" t="s">
        <v>96</v>
      </c>
      <c r="C33" s="63" t="s">
        <v>110</v>
      </c>
      <c r="D33" s="64" t="s">
        <v>48</v>
      </c>
      <c r="E33" s="66" t="s">
        <v>50</v>
      </c>
      <c r="F33" s="58" t="s">
        <v>169</v>
      </c>
      <c r="G33" s="124">
        <v>1367.5</v>
      </c>
      <c r="H33" s="130">
        <v>872.3</v>
      </c>
      <c r="I33" s="133">
        <f t="shared" si="0"/>
        <v>63.78793418647166</v>
      </c>
    </row>
    <row r="34" spans="1:9" ht="57" customHeight="1">
      <c r="A34" s="58" t="s">
        <v>130</v>
      </c>
      <c r="B34" s="22" t="s">
        <v>53</v>
      </c>
      <c r="C34" s="63" t="s">
        <v>110</v>
      </c>
      <c r="D34" s="64" t="s">
        <v>48</v>
      </c>
      <c r="E34" s="66" t="s">
        <v>52</v>
      </c>
      <c r="F34" s="58" t="s">
        <v>169</v>
      </c>
      <c r="G34" s="125">
        <v>841</v>
      </c>
      <c r="H34" s="133">
        <v>644</v>
      </c>
      <c r="I34" s="133">
        <f t="shared" si="0"/>
        <v>76.57550535077289</v>
      </c>
    </row>
    <row r="35" spans="1:9" ht="81.75" customHeight="1">
      <c r="A35" s="58" t="s">
        <v>161</v>
      </c>
      <c r="B35" s="189" t="s">
        <v>194</v>
      </c>
      <c r="C35" s="63" t="s">
        <v>110</v>
      </c>
      <c r="D35" s="64" t="s">
        <v>48</v>
      </c>
      <c r="E35" s="66" t="s">
        <v>52</v>
      </c>
      <c r="F35" s="58" t="s">
        <v>169</v>
      </c>
      <c r="G35" s="125">
        <v>151</v>
      </c>
      <c r="H35" s="133">
        <v>151</v>
      </c>
      <c r="I35" s="133">
        <f>H35/G35*100</f>
        <v>100</v>
      </c>
    </row>
    <row r="36" spans="1:9" ht="72" customHeight="1">
      <c r="A36" s="58" t="s">
        <v>162</v>
      </c>
      <c r="B36" s="189" t="s">
        <v>206</v>
      </c>
      <c r="C36" s="63" t="s">
        <v>110</v>
      </c>
      <c r="D36" s="64" t="s">
        <v>48</v>
      </c>
      <c r="E36" s="66" t="s">
        <v>52</v>
      </c>
      <c r="F36" s="58" t="s">
        <v>169</v>
      </c>
      <c r="G36" s="125">
        <v>3.9</v>
      </c>
      <c r="H36" s="133">
        <v>3.8</v>
      </c>
      <c r="I36" s="133">
        <f>H36/G36*100</f>
        <v>97.43589743589743</v>
      </c>
    </row>
    <row r="37" spans="1:9" ht="16.5" customHeight="1">
      <c r="A37" s="58" t="s">
        <v>163</v>
      </c>
      <c r="B37" s="68" t="s">
        <v>99</v>
      </c>
      <c r="C37" s="63" t="s">
        <v>110</v>
      </c>
      <c r="D37" s="64" t="s">
        <v>48</v>
      </c>
      <c r="E37" s="66" t="s">
        <v>55</v>
      </c>
      <c r="F37" s="58" t="s">
        <v>169</v>
      </c>
      <c r="G37" s="125">
        <v>11.8</v>
      </c>
      <c r="H37" s="133">
        <v>0</v>
      </c>
      <c r="I37" s="133">
        <f t="shared" si="0"/>
        <v>0</v>
      </c>
    </row>
    <row r="38" spans="1:9" ht="15.75" customHeight="1">
      <c r="A38" s="58" t="s">
        <v>164</v>
      </c>
      <c r="B38" s="22" t="s">
        <v>101</v>
      </c>
      <c r="C38" s="63" t="s">
        <v>110</v>
      </c>
      <c r="D38" s="64" t="s">
        <v>48</v>
      </c>
      <c r="E38" s="66" t="s">
        <v>57</v>
      </c>
      <c r="F38" s="58" t="s">
        <v>169</v>
      </c>
      <c r="G38" s="125">
        <v>180</v>
      </c>
      <c r="H38" s="130">
        <v>124.7</v>
      </c>
      <c r="I38" s="133">
        <f t="shared" si="0"/>
        <v>69.27777777777779</v>
      </c>
    </row>
    <row r="39" spans="1:9" ht="23.25" customHeight="1">
      <c r="A39" s="58" t="s">
        <v>168</v>
      </c>
      <c r="B39" s="17" t="s">
        <v>58</v>
      </c>
      <c r="C39" s="63" t="s">
        <v>110</v>
      </c>
      <c r="D39" s="64" t="s">
        <v>48</v>
      </c>
      <c r="E39" s="66" t="s">
        <v>59</v>
      </c>
      <c r="F39" s="58" t="s">
        <v>169</v>
      </c>
      <c r="G39" s="125">
        <v>1212.3</v>
      </c>
      <c r="H39" s="130">
        <v>805.4</v>
      </c>
      <c r="I39" s="133">
        <f t="shared" si="0"/>
        <v>66.4357007341417</v>
      </c>
    </row>
    <row r="40" spans="1:9" ht="45" customHeight="1">
      <c r="A40" s="58" t="s">
        <v>184</v>
      </c>
      <c r="B40" s="68" t="s">
        <v>183</v>
      </c>
      <c r="C40" s="63" t="s">
        <v>110</v>
      </c>
      <c r="D40" s="64" t="s">
        <v>48</v>
      </c>
      <c r="E40" s="66" t="s">
        <v>37</v>
      </c>
      <c r="F40" s="58" t="s">
        <v>169</v>
      </c>
      <c r="G40" s="125">
        <v>123</v>
      </c>
      <c r="H40" s="133">
        <v>18.2</v>
      </c>
      <c r="I40" s="133">
        <f t="shared" si="0"/>
        <v>14.796747967479673</v>
      </c>
    </row>
    <row r="41" spans="1:9" s="70" customFormat="1" ht="48" customHeight="1">
      <c r="A41" s="58" t="s">
        <v>195</v>
      </c>
      <c r="B41" s="68" t="s">
        <v>137</v>
      </c>
      <c r="C41" s="63" t="s">
        <v>110</v>
      </c>
      <c r="D41" s="64" t="s">
        <v>63</v>
      </c>
      <c r="E41" s="66" t="s">
        <v>37</v>
      </c>
      <c r="F41" s="58" t="s">
        <v>169</v>
      </c>
      <c r="G41" s="125">
        <v>71.5</v>
      </c>
      <c r="H41" s="133">
        <v>50.5</v>
      </c>
      <c r="I41" s="133">
        <f t="shared" si="0"/>
        <v>70.62937062937063</v>
      </c>
    </row>
    <row r="42" spans="1:9" s="71" customFormat="1" ht="34.5" customHeight="1">
      <c r="A42" s="58" t="s">
        <v>196</v>
      </c>
      <c r="B42" s="65" t="s">
        <v>105</v>
      </c>
      <c r="C42" s="63" t="s">
        <v>110</v>
      </c>
      <c r="D42" s="64" t="s">
        <v>68</v>
      </c>
      <c r="E42" s="66" t="s">
        <v>70</v>
      </c>
      <c r="F42" s="58" t="s">
        <v>72</v>
      </c>
      <c r="G42" s="125">
        <v>62.1</v>
      </c>
      <c r="H42" s="130">
        <v>45.3</v>
      </c>
      <c r="I42" s="133">
        <f t="shared" si="0"/>
        <v>72.94685990338164</v>
      </c>
    </row>
    <row r="43" spans="1:9" s="71" customFormat="1" ht="28.5" customHeight="1">
      <c r="A43" s="58" t="s">
        <v>197</v>
      </c>
      <c r="B43" s="65" t="s">
        <v>124</v>
      </c>
      <c r="C43" s="63" t="s">
        <v>110</v>
      </c>
      <c r="D43" s="64" t="s">
        <v>125</v>
      </c>
      <c r="E43" s="66" t="s">
        <v>126</v>
      </c>
      <c r="F43" s="58" t="s">
        <v>72</v>
      </c>
      <c r="G43" s="125">
        <v>50</v>
      </c>
      <c r="H43" s="133">
        <v>0</v>
      </c>
      <c r="I43" s="133">
        <f t="shared" si="0"/>
        <v>0</v>
      </c>
    </row>
    <row r="44" spans="1:9" s="71" customFormat="1" ht="24.75" customHeight="1">
      <c r="A44" s="58" t="s">
        <v>211</v>
      </c>
      <c r="B44" s="65" t="s">
        <v>138</v>
      </c>
      <c r="C44" s="63" t="s">
        <v>110</v>
      </c>
      <c r="D44" s="64" t="s">
        <v>139</v>
      </c>
      <c r="E44" s="66" t="s">
        <v>22</v>
      </c>
      <c r="F44" s="58" t="s">
        <v>24</v>
      </c>
      <c r="G44" s="125">
        <v>50</v>
      </c>
      <c r="H44" s="133">
        <v>0</v>
      </c>
      <c r="I44" s="133">
        <f t="shared" si="0"/>
        <v>0</v>
      </c>
    </row>
    <row r="45" spans="1:9" s="71" customFormat="1" ht="82.5" customHeight="1">
      <c r="A45" s="58" t="s">
        <v>212</v>
      </c>
      <c r="B45" s="65" t="s">
        <v>140</v>
      </c>
      <c r="C45" s="63" t="s">
        <v>110</v>
      </c>
      <c r="D45" s="64" t="s">
        <v>78</v>
      </c>
      <c r="E45" s="64" t="s">
        <v>75</v>
      </c>
      <c r="F45" s="58" t="s">
        <v>76</v>
      </c>
      <c r="G45" s="125">
        <f>G48+G49+G50+G46+G47</f>
        <v>6882.3</v>
      </c>
      <c r="H45" s="133">
        <f>H46+H47+H48+H49+H50</f>
        <v>5276.4</v>
      </c>
      <c r="I45" s="133">
        <f t="shared" si="0"/>
        <v>76.66623076587767</v>
      </c>
    </row>
    <row r="46" spans="1:9" s="72" customFormat="1" ht="45">
      <c r="A46" s="58" t="s">
        <v>213</v>
      </c>
      <c r="B46" s="68" t="s">
        <v>112</v>
      </c>
      <c r="C46" s="63" t="s">
        <v>110</v>
      </c>
      <c r="D46" s="64" t="s">
        <v>123</v>
      </c>
      <c r="E46" s="64" t="s">
        <v>75</v>
      </c>
      <c r="F46" s="58" t="s">
        <v>76</v>
      </c>
      <c r="G46" s="124">
        <v>189</v>
      </c>
      <c r="H46" s="130">
        <v>141.6</v>
      </c>
      <c r="I46" s="133">
        <f>H46/G46*100</f>
        <v>74.92063492063492</v>
      </c>
    </row>
    <row r="47" spans="1:9" ht="21.75" customHeight="1">
      <c r="A47" s="58" t="s">
        <v>214</v>
      </c>
      <c r="B47" s="68" t="s">
        <v>141</v>
      </c>
      <c r="C47" s="63" t="s">
        <v>110</v>
      </c>
      <c r="D47" s="64" t="s">
        <v>63</v>
      </c>
      <c r="E47" s="64" t="s">
        <v>75</v>
      </c>
      <c r="F47" s="58" t="s">
        <v>76</v>
      </c>
      <c r="G47" s="125">
        <v>1</v>
      </c>
      <c r="H47" s="133">
        <v>1</v>
      </c>
      <c r="I47" s="133">
        <f>H47/G47*100</f>
        <v>100</v>
      </c>
    </row>
    <row r="48" spans="1:9" ht="22.5">
      <c r="A48" s="58" t="s">
        <v>214</v>
      </c>
      <c r="B48" s="17" t="s">
        <v>185</v>
      </c>
      <c r="C48" s="63" t="s">
        <v>110</v>
      </c>
      <c r="D48" s="64" t="s">
        <v>142</v>
      </c>
      <c r="E48" s="64" t="s">
        <v>75</v>
      </c>
      <c r="F48" s="58" t="s">
        <v>76</v>
      </c>
      <c r="G48" s="124">
        <v>5602.7</v>
      </c>
      <c r="H48" s="130">
        <v>4304.4</v>
      </c>
      <c r="I48" s="133">
        <f t="shared" si="0"/>
        <v>76.82724400735358</v>
      </c>
    </row>
    <row r="49" spans="1:9" ht="15.75" customHeight="1">
      <c r="A49" s="58" t="s">
        <v>215</v>
      </c>
      <c r="B49" s="68" t="s">
        <v>186</v>
      </c>
      <c r="C49" s="63" t="s">
        <v>110</v>
      </c>
      <c r="D49" s="64" t="s">
        <v>142</v>
      </c>
      <c r="E49" s="64" t="s">
        <v>75</v>
      </c>
      <c r="F49" s="58" t="s">
        <v>76</v>
      </c>
      <c r="G49" s="124">
        <v>943.1</v>
      </c>
      <c r="H49" s="130">
        <v>719.2</v>
      </c>
      <c r="I49" s="133">
        <f t="shared" si="0"/>
        <v>76.2591453716467</v>
      </c>
    </row>
    <row r="50" spans="1:9" s="72" customFormat="1" ht="12.75">
      <c r="A50" s="58" t="s">
        <v>216</v>
      </c>
      <c r="B50" s="68" t="s">
        <v>187</v>
      </c>
      <c r="C50" s="63" t="s">
        <v>110</v>
      </c>
      <c r="D50" s="64" t="s">
        <v>144</v>
      </c>
      <c r="E50" s="64" t="s">
        <v>75</v>
      </c>
      <c r="F50" s="58" t="s">
        <v>76</v>
      </c>
      <c r="G50" s="124">
        <v>146.5</v>
      </c>
      <c r="H50" s="130">
        <v>110.2</v>
      </c>
      <c r="I50" s="133">
        <f t="shared" si="0"/>
        <v>75.22184300341297</v>
      </c>
    </row>
    <row r="51" spans="1:9" s="72" customFormat="1" ht="12.75">
      <c r="A51" s="73"/>
      <c r="B51" s="74" t="s">
        <v>106</v>
      </c>
      <c r="C51" s="75"/>
      <c r="D51" s="75"/>
      <c r="E51" s="75"/>
      <c r="F51" s="76"/>
      <c r="G51" s="126">
        <f>G9</f>
        <v>34297.700000000004</v>
      </c>
      <c r="H51" s="132">
        <f>H9</f>
        <v>24655.5</v>
      </c>
      <c r="I51" s="134">
        <f t="shared" si="0"/>
        <v>71.88674459220297</v>
      </c>
    </row>
    <row r="52" spans="1:7" s="72" customFormat="1" ht="12.75">
      <c r="A52" s="77"/>
      <c r="B52" s="78"/>
      <c r="C52" s="79"/>
      <c r="D52" s="79"/>
      <c r="E52" s="79"/>
      <c r="F52" s="50"/>
      <c r="G52" s="50"/>
    </row>
    <row r="53" spans="1:7" s="72" customFormat="1" ht="12.75">
      <c r="A53" s="77"/>
      <c r="B53" s="78"/>
      <c r="C53" s="79"/>
      <c r="D53" s="79"/>
      <c r="E53" s="79"/>
      <c r="F53" s="50"/>
      <c r="G53" s="50"/>
    </row>
    <row r="54" spans="1:7" s="72" customFormat="1" ht="12.75">
      <c r="A54" s="77"/>
      <c r="B54" s="80"/>
      <c r="C54" s="79"/>
      <c r="D54" s="79"/>
      <c r="E54" s="79"/>
      <c r="F54" s="50"/>
      <c r="G54" s="50"/>
    </row>
    <row r="55" spans="1:7" s="81" customFormat="1" ht="12.75">
      <c r="A55" s="77"/>
      <c r="B55" s="80"/>
      <c r="C55" s="79"/>
      <c r="D55" s="79"/>
      <c r="E55" s="79"/>
      <c r="F55" s="50"/>
      <c r="G55" s="50"/>
    </row>
    <row r="56" spans="1:7" s="72" customFormat="1" ht="12.75" customHeight="1">
      <c r="A56" s="77"/>
      <c r="B56" s="80"/>
      <c r="C56" s="79"/>
      <c r="D56" s="79"/>
      <c r="E56" s="79"/>
      <c r="F56" s="50"/>
      <c r="G56" s="50"/>
    </row>
    <row r="57" spans="1:7" s="72" customFormat="1" ht="12.75">
      <c r="A57" s="77"/>
      <c r="B57" s="78"/>
      <c r="C57" s="79"/>
      <c r="D57" s="79"/>
      <c r="E57" s="79"/>
      <c r="F57" s="50"/>
      <c r="G57" s="50"/>
    </row>
    <row r="58" spans="1:7" s="72" customFormat="1" ht="12.75">
      <c r="A58" s="77"/>
      <c r="B58" s="80"/>
      <c r="C58" s="79"/>
      <c r="D58" s="79"/>
      <c r="E58" s="79"/>
      <c r="F58" s="50"/>
      <c r="G58" s="50"/>
    </row>
    <row r="59" spans="1:7" s="72" customFormat="1" ht="12.75">
      <c r="A59" s="77"/>
      <c r="B59" s="80"/>
      <c r="C59" s="79"/>
      <c r="D59" s="79"/>
      <c r="E59" s="79"/>
      <c r="F59" s="50"/>
      <c r="G59" s="50"/>
    </row>
    <row r="60" spans="1:7" s="86" customFormat="1" ht="19.5" customHeight="1">
      <c r="A60" s="82"/>
      <c r="B60" s="83"/>
      <c r="C60" s="84"/>
      <c r="D60" s="84"/>
      <c r="E60" s="84"/>
      <c r="F60" s="85"/>
      <c r="G60" s="85"/>
    </row>
    <row r="61" spans="1:7" s="72" customFormat="1" ht="12.75">
      <c r="A61" s="77"/>
      <c r="B61" s="87"/>
      <c r="C61" s="88"/>
      <c r="D61" s="89"/>
      <c r="E61" s="89"/>
      <c r="F61" s="51"/>
      <c r="G61" s="51"/>
    </row>
    <row r="62" spans="1:7" s="72" customFormat="1" ht="12.75">
      <c r="A62" s="77"/>
      <c r="B62" s="80"/>
      <c r="C62" s="79"/>
      <c r="D62" s="79"/>
      <c r="E62" s="79"/>
      <c r="F62" s="50"/>
      <c r="G62" s="50"/>
    </row>
    <row r="63" spans="1:7" s="72" customFormat="1" ht="12.75">
      <c r="A63" s="77"/>
      <c r="B63" s="90"/>
      <c r="C63" s="79"/>
      <c r="D63" s="79"/>
      <c r="E63" s="79"/>
      <c r="F63" s="50"/>
      <c r="G63" s="50"/>
    </row>
    <row r="64" spans="1:7" s="72" customFormat="1" ht="12.75">
      <c r="A64" s="77"/>
      <c r="B64" s="91"/>
      <c r="C64" s="79"/>
      <c r="D64" s="79"/>
      <c r="E64" s="79"/>
      <c r="F64" s="50"/>
      <c r="G64" s="50"/>
    </row>
    <row r="65" spans="1:7" s="72" customFormat="1" ht="12.75">
      <c r="A65" s="77"/>
      <c r="B65" s="80"/>
      <c r="C65" s="79"/>
      <c r="D65" s="79"/>
      <c r="E65" s="79"/>
      <c r="F65" s="50"/>
      <c r="G65" s="50"/>
    </row>
    <row r="66" spans="1:7" s="72" customFormat="1" ht="12.75">
      <c r="A66" s="77"/>
      <c r="B66" s="90"/>
      <c r="C66" s="79"/>
      <c r="D66" s="79"/>
      <c r="E66" s="79"/>
      <c r="F66" s="50"/>
      <c r="G66" s="50"/>
    </row>
    <row r="67" spans="1:7" s="72" customFormat="1" ht="12.75">
      <c r="A67" s="77"/>
      <c r="B67" s="78"/>
      <c r="C67" s="79"/>
      <c r="D67" s="79"/>
      <c r="E67" s="79"/>
      <c r="F67" s="50"/>
      <c r="G67" s="50"/>
    </row>
    <row r="68" spans="1:7" s="72" customFormat="1" ht="12.75">
      <c r="A68" s="77"/>
      <c r="B68" s="78"/>
      <c r="C68" s="79"/>
      <c r="D68" s="79"/>
      <c r="E68" s="79"/>
      <c r="F68" s="50"/>
      <c r="G68" s="50"/>
    </row>
    <row r="69" spans="1:7" s="72" customFormat="1" ht="12.75">
      <c r="A69" s="77"/>
      <c r="B69" s="78"/>
      <c r="C69" s="79"/>
      <c r="D69" s="79"/>
      <c r="E69" s="79"/>
      <c r="F69" s="50"/>
      <c r="G69" s="50"/>
    </row>
    <row r="70" spans="1:7" s="72" customFormat="1" ht="12.75">
      <c r="A70" s="77"/>
      <c r="B70" s="78"/>
      <c r="C70" s="79"/>
      <c r="D70" s="79"/>
      <c r="E70" s="79"/>
      <c r="F70" s="50"/>
      <c r="G70" s="50"/>
    </row>
    <row r="71" spans="1:7" s="72" customFormat="1" ht="12.75">
      <c r="A71" s="77"/>
      <c r="B71" s="80"/>
      <c r="C71" s="79"/>
      <c r="D71" s="79"/>
      <c r="E71" s="79"/>
      <c r="F71" s="50"/>
      <c r="G71" s="50"/>
    </row>
    <row r="72" spans="1:7" s="72" customFormat="1" ht="12.75">
      <c r="A72" s="77"/>
      <c r="B72" s="80"/>
      <c r="C72" s="79"/>
      <c r="D72" s="79"/>
      <c r="E72" s="79"/>
      <c r="F72" s="50"/>
      <c r="G72" s="50"/>
    </row>
    <row r="73" spans="1:7" s="72" customFormat="1" ht="12.75">
      <c r="A73" s="77"/>
      <c r="B73" s="80"/>
      <c r="C73" s="79"/>
      <c r="D73" s="79"/>
      <c r="E73" s="79"/>
      <c r="F73" s="50"/>
      <c r="G73" s="50"/>
    </row>
    <row r="74" spans="1:7" s="72" customFormat="1" ht="12.75">
      <c r="A74" s="77"/>
      <c r="B74" s="78"/>
      <c r="C74" s="79"/>
      <c r="D74" s="79"/>
      <c r="E74" s="79"/>
      <c r="F74" s="50"/>
      <c r="G74" s="50"/>
    </row>
    <row r="75" spans="1:7" s="81" customFormat="1" ht="12.75">
      <c r="A75" s="77"/>
      <c r="B75" s="80"/>
      <c r="C75" s="79"/>
      <c r="D75" s="79"/>
      <c r="E75" s="79"/>
      <c r="F75" s="50"/>
      <c r="G75" s="50"/>
    </row>
    <row r="76" spans="1:7" s="72" customFormat="1" ht="12.75">
      <c r="A76" s="77"/>
      <c r="B76" s="80"/>
      <c r="C76" s="79"/>
      <c r="D76" s="79"/>
      <c r="E76" s="79"/>
      <c r="F76" s="50"/>
      <c r="G76" s="50"/>
    </row>
    <row r="77" spans="1:7" s="86" customFormat="1" ht="18.75" customHeight="1">
      <c r="A77" s="82"/>
      <c r="B77" s="83"/>
      <c r="C77" s="84"/>
      <c r="D77" s="84"/>
      <c r="E77" s="84"/>
      <c r="F77" s="85"/>
      <c r="G77" s="85"/>
    </row>
    <row r="78" spans="1:7" s="72" customFormat="1" ht="13.5" customHeight="1">
      <c r="A78" s="77"/>
      <c r="B78" s="87"/>
      <c r="C78" s="88"/>
      <c r="D78" s="89"/>
      <c r="E78" s="89"/>
      <c r="F78" s="51"/>
      <c r="G78" s="51"/>
    </row>
    <row r="79" spans="1:7" s="72" customFormat="1" ht="12.75">
      <c r="A79" s="77"/>
      <c r="B79" s="80"/>
      <c r="C79" s="79"/>
      <c r="D79" s="79"/>
      <c r="E79" s="79"/>
      <c r="F79" s="50"/>
      <c r="G79" s="50"/>
    </row>
    <row r="80" spans="1:7" s="72" customFormat="1" ht="12.75">
      <c r="A80" s="77"/>
      <c r="B80" s="90"/>
      <c r="C80" s="79"/>
      <c r="D80" s="79"/>
      <c r="E80" s="79"/>
      <c r="F80" s="50"/>
      <c r="G80" s="50"/>
    </row>
    <row r="81" spans="1:7" s="72" customFormat="1" ht="12.75">
      <c r="A81" s="77"/>
      <c r="B81" s="91"/>
      <c r="C81" s="79"/>
      <c r="D81" s="79"/>
      <c r="E81" s="79"/>
      <c r="F81" s="50"/>
      <c r="G81" s="50"/>
    </row>
    <row r="82" spans="1:7" s="72" customFormat="1" ht="12.75">
      <c r="A82" s="77"/>
      <c r="B82" s="80"/>
      <c r="C82" s="79"/>
      <c r="D82" s="79"/>
      <c r="E82" s="79"/>
      <c r="F82" s="50"/>
      <c r="G82" s="50"/>
    </row>
    <row r="83" spans="1:7" s="72" customFormat="1" ht="12.75">
      <c r="A83" s="77"/>
      <c r="B83" s="90"/>
      <c r="C83" s="79"/>
      <c r="D83" s="79"/>
      <c r="E83" s="79"/>
      <c r="F83" s="50"/>
      <c r="G83" s="50"/>
    </row>
    <row r="84" spans="1:7" s="72" customFormat="1" ht="12.75">
      <c r="A84" s="77"/>
      <c r="B84" s="78"/>
      <c r="C84" s="79"/>
      <c r="D84" s="79"/>
      <c r="E84" s="79"/>
      <c r="F84" s="50"/>
      <c r="G84" s="50"/>
    </row>
    <row r="85" spans="1:7" s="92" customFormat="1" ht="12.75">
      <c r="A85" s="82"/>
      <c r="B85" s="78"/>
      <c r="C85" s="79"/>
      <c r="D85" s="79"/>
      <c r="E85" s="79"/>
      <c r="F85" s="50"/>
      <c r="G85" s="50"/>
    </row>
    <row r="86" spans="1:7" s="92" customFormat="1" ht="12.75">
      <c r="A86" s="82"/>
      <c r="B86" s="78"/>
      <c r="C86" s="79"/>
      <c r="D86" s="79"/>
      <c r="E86" s="79"/>
      <c r="F86" s="50"/>
      <c r="G86" s="50"/>
    </row>
    <row r="87" spans="1:7" s="72" customFormat="1" ht="12.75">
      <c r="A87" s="77"/>
      <c r="B87" s="80"/>
      <c r="C87" s="79"/>
      <c r="D87" s="79"/>
      <c r="E87" s="79"/>
      <c r="F87" s="50"/>
      <c r="G87" s="50"/>
    </row>
    <row r="88" spans="1:7" s="72" customFormat="1" ht="12.75">
      <c r="A88" s="77"/>
      <c r="B88" s="80"/>
      <c r="C88" s="79"/>
      <c r="D88" s="79"/>
      <c r="E88" s="79"/>
      <c r="F88" s="50"/>
      <c r="G88" s="50"/>
    </row>
    <row r="89" spans="1:7" s="72" customFormat="1" ht="12.75">
      <c r="A89" s="77"/>
      <c r="B89" s="80"/>
      <c r="C89" s="79"/>
      <c r="D89" s="79"/>
      <c r="E89" s="79"/>
      <c r="F89" s="50"/>
      <c r="G89" s="50"/>
    </row>
    <row r="90" spans="1:7" s="72" customFormat="1" ht="12.75">
      <c r="A90" s="77"/>
      <c r="B90" s="78"/>
      <c r="C90" s="79"/>
      <c r="D90" s="79"/>
      <c r="E90" s="79"/>
      <c r="F90" s="50"/>
      <c r="G90" s="50"/>
    </row>
    <row r="91" spans="1:7" s="72" customFormat="1" ht="12.75">
      <c r="A91" s="77"/>
      <c r="B91" s="80"/>
      <c r="C91" s="79"/>
      <c r="D91" s="79"/>
      <c r="E91" s="79"/>
      <c r="F91" s="50"/>
      <c r="G91" s="50"/>
    </row>
    <row r="92" spans="1:7" s="72" customFormat="1" ht="12.75">
      <c r="A92" s="77"/>
      <c r="B92" s="80"/>
      <c r="C92" s="79"/>
      <c r="D92" s="79"/>
      <c r="E92" s="79"/>
      <c r="F92" s="50"/>
      <c r="G92" s="50"/>
    </row>
    <row r="93" spans="1:7" s="92" customFormat="1" ht="27.75" customHeight="1">
      <c r="A93" s="82"/>
      <c r="B93" s="93"/>
      <c r="C93" s="94"/>
      <c r="D93" s="84"/>
      <c r="E93" s="84"/>
      <c r="F93" s="85"/>
      <c r="G93" s="85"/>
    </row>
    <row r="94" spans="1:7" s="81" customFormat="1" ht="12.75">
      <c r="A94" s="77"/>
      <c r="B94" s="87"/>
      <c r="C94" s="88"/>
      <c r="D94" s="89"/>
      <c r="E94" s="89"/>
      <c r="F94" s="51"/>
      <c r="G94" s="51"/>
    </row>
    <row r="95" spans="1:7" s="72" customFormat="1" ht="12.75">
      <c r="A95" s="77"/>
      <c r="B95" s="80"/>
      <c r="C95" s="79"/>
      <c r="D95" s="79"/>
      <c r="E95" s="79"/>
      <c r="F95" s="50"/>
      <c r="G95" s="50"/>
    </row>
    <row r="96" spans="1:7" s="72" customFormat="1" ht="12.75">
      <c r="A96" s="77"/>
      <c r="B96" s="90"/>
      <c r="C96" s="79"/>
      <c r="D96" s="79"/>
      <c r="E96" s="79"/>
      <c r="F96" s="50"/>
      <c r="G96" s="50"/>
    </row>
    <row r="97" spans="1:7" s="72" customFormat="1" ht="12.75">
      <c r="A97" s="77"/>
      <c r="B97" s="91"/>
      <c r="C97" s="79"/>
      <c r="D97" s="79"/>
      <c r="E97" s="79"/>
      <c r="F97" s="50"/>
      <c r="G97" s="50"/>
    </row>
    <row r="98" spans="1:7" s="72" customFormat="1" ht="12.75">
      <c r="A98" s="77"/>
      <c r="B98" s="80"/>
      <c r="C98" s="79"/>
      <c r="D98" s="79"/>
      <c r="E98" s="79"/>
      <c r="F98" s="50"/>
      <c r="G98" s="50"/>
    </row>
    <row r="99" spans="1:7" s="72" customFormat="1" ht="12.75">
      <c r="A99" s="77"/>
      <c r="B99" s="90"/>
      <c r="C99" s="79"/>
      <c r="D99" s="79"/>
      <c r="E99" s="79"/>
      <c r="F99" s="50"/>
      <c r="G99" s="50"/>
    </row>
    <row r="100" spans="1:7" s="72" customFormat="1" ht="12.75">
      <c r="A100" s="77"/>
      <c r="B100" s="78"/>
      <c r="C100" s="79"/>
      <c r="D100" s="79"/>
      <c r="E100" s="79"/>
      <c r="F100" s="50"/>
      <c r="G100" s="50"/>
    </row>
    <row r="101" spans="1:7" s="72" customFormat="1" ht="12.75">
      <c r="A101" s="77"/>
      <c r="B101" s="78"/>
      <c r="C101" s="79"/>
      <c r="D101" s="79"/>
      <c r="E101" s="79"/>
      <c r="F101" s="50"/>
      <c r="G101" s="50"/>
    </row>
    <row r="102" spans="1:7" s="72" customFormat="1" ht="12.75">
      <c r="A102" s="77"/>
      <c r="B102" s="78"/>
      <c r="C102" s="79"/>
      <c r="D102" s="79"/>
      <c r="E102" s="79"/>
      <c r="F102" s="50"/>
      <c r="G102" s="50"/>
    </row>
    <row r="103" spans="1:7" s="92" customFormat="1" ht="13.5" customHeight="1">
      <c r="A103" s="82"/>
      <c r="B103" s="80"/>
      <c r="C103" s="79"/>
      <c r="D103" s="79"/>
      <c r="E103" s="79"/>
      <c r="F103" s="50"/>
      <c r="G103" s="50"/>
    </row>
    <row r="104" spans="1:7" s="92" customFormat="1" ht="14.25" customHeight="1">
      <c r="A104" s="82"/>
      <c r="B104" s="80"/>
      <c r="C104" s="79"/>
      <c r="D104" s="79"/>
      <c r="E104" s="79"/>
      <c r="F104" s="50"/>
      <c r="G104" s="50"/>
    </row>
    <row r="105" spans="1:7" s="92" customFormat="1" ht="14.25" customHeight="1">
      <c r="A105" s="82"/>
      <c r="B105" s="78"/>
      <c r="C105" s="79"/>
      <c r="D105" s="79"/>
      <c r="E105" s="79"/>
      <c r="F105" s="50"/>
      <c r="G105" s="50"/>
    </row>
    <row r="106" spans="1:7" s="96" customFormat="1" ht="12.75">
      <c r="A106" s="95"/>
      <c r="B106" s="80"/>
      <c r="C106" s="79"/>
      <c r="D106" s="79"/>
      <c r="E106" s="79"/>
      <c r="F106" s="50"/>
      <c r="G106" s="50"/>
    </row>
    <row r="107" spans="1:7" s="96" customFormat="1" ht="12.75">
      <c r="A107" s="95"/>
      <c r="B107" s="80"/>
      <c r="C107" s="79"/>
      <c r="D107" s="79"/>
      <c r="E107" s="79"/>
      <c r="F107" s="50"/>
      <c r="G107" s="50"/>
    </row>
    <row r="108" spans="1:7" s="86" customFormat="1" ht="21" customHeight="1">
      <c r="A108" s="82"/>
      <c r="B108" s="83"/>
      <c r="C108" s="84"/>
      <c r="D108" s="94"/>
      <c r="E108" s="84"/>
      <c r="F108" s="85"/>
      <c r="G108" s="85"/>
    </row>
    <row r="109" spans="1:7" s="96" customFormat="1" ht="12.75">
      <c r="A109" s="95"/>
      <c r="B109" s="87"/>
      <c r="C109" s="88"/>
      <c r="D109" s="89"/>
      <c r="E109" s="89"/>
      <c r="F109" s="51"/>
      <c r="G109" s="51"/>
    </row>
    <row r="110" spans="1:7" s="96" customFormat="1" ht="12.75">
      <c r="A110" s="95"/>
      <c r="B110" s="80"/>
      <c r="C110" s="79"/>
      <c r="D110" s="79"/>
      <c r="E110" s="79"/>
      <c r="F110" s="50"/>
      <c r="G110" s="50"/>
    </row>
    <row r="111" spans="1:7" s="96" customFormat="1" ht="12.75">
      <c r="A111" s="95"/>
      <c r="B111" s="91"/>
      <c r="C111" s="79"/>
      <c r="D111" s="79"/>
      <c r="E111" s="79"/>
      <c r="F111" s="50"/>
      <c r="G111" s="50"/>
    </row>
    <row r="112" spans="1:7" s="96" customFormat="1" ht="12.75">
      <c r="A112" s="95"/>
      <c r="B112" s="80"/>
      <c r="C112" s="79"/>
      <c r="D112" s="79"/>
      <c r="E112" s="79"/>
      <c r="F112" s="50"/>
      <c r="G112" s="50"/>
    </row>
    <row r="113" spans="1:7" s="96" customFormat="1" ht="12.75">
      <c r="A113" s="95"/>
      <c r="B113" s="78"/>
      <c r="C113" s="79"/>
      <c r="D113" s="79"/>
      <c r="E113" s="79"/>
      <c r="F113" s="50"/>
      <c r="G113" s="50"/>
    </row>
    <row r="114" spans="1:7" s="96" customFormat="1" ht="12.75">
      <c r="A114" s="95"/>
      <c r="B114" s="78"/>
      <c r="C114" s="79"/>
      <c r="D114" s="79"/>
      <c r="E114" s="79"/>
      <c r="F114" s="50"/>
      <c r="G114" s="50"/>
    </row>
    <row r="115" spans="1:7" s="96" customFormat="1" ht="12.75">
      <c r="A115" s="95"/>
      <c r="B115" s="78"/>
      <c r="C115" s="79"/>
      <c r="D115" s="79"/>
      <c r="E115" s="79"/>
      <c r="F115" s="50"/>
      <c r="G115" s="50"/>
    </row>
    <row r="116" spans="1:7" s="96" customFormat="1" ht="16.5" customHeight="1">
      <c r="A116" s="95"/>
      <c r="B116" s="80"/>
      <c r="C116" s="79"/>
      <c r="D116" s="79"/>
      <c r="E116" s="79"/>
      <c r="F116" s="50"/>
      <c r="G116" s="50"/>
    </row>
    <row r="117" spans="1:7" s="96" customFormat="1" ht="15" customHeight="1">
      <c r="A117" s="95"/>
      <c r="B117" s="80"/>
      <c r="C117" s="79"/>
      <c r="D117" s="79"/>
      <c r="E117" s="79"/>
      <c r="F117" s="50"/>
      <c r="G117" s="50"/>
    </row>
    <row r="118" spans="1:7" s="96" customFormat="1" ht="15" customHeight="1">
      <c r="A118" s="95"/>
      <c r="B118" s="80"/>
      <c r="C118" s="79"/>
      <c r="D118" s="79"/>
      <c r="E118" s="79"/>
      <c r="F118" s="50"/>
      <c r="G118" s="50"/>
    </row>
    <row r="119" spans="1:7" s="96" customFormat="1" ht="12.75">
      <c r="A119" s="95"/>
      <c r="B119" s="78"/>
      <c r="C119" s="79"/>
      <c r="D119" s="79"/>
      <c r="E119" s="79"/>
      <c r="F119" s="50"/>
      <c r="G119" s="50"/>
    </row>
    <row r="120" spans="1:7" s="96" customFormat="1" ht="18" customHeight="1">
      <c r="A120" s="95"/>
      <c r="B120" s="80"/>
      <c r="C120" s="79"/>
      <c r="D120" s="79"/>
      <c r="E120" s="79"/>
      <c r="F120" s="50"/>
      <c r="G120" s="50"/>
    </row>
    <row r="121" spans="1:7" s="92" customFormat="1" ht="15.75" customHeight="1">
      <c r="A121" s="82"/>
      <c r="B121" s="80"/>
      <c r="C121" s="79"/>
      <c r="D121" s="79"/>
      <c r="E121" s="79"/>
      <c r="F121" s="50"/>
      <c r="G121" s="50"/>
    </row>
    <row r="122" spans="1:7" s="86" customFormat="1" ht="46.5" customHeight="1">
      <c r="A122" s="82"/>
      <c r="B122" s="97"/>
      <c r="C122" s="84"/>
      <c r="D122" s="84"/>
      <c r="E122" s="84"/>
      <c r="F122" s="85"/>
      <c r="G122" s="85"/>
    </row>
    <row r="123" spans="1:7" s="72" customFormat="1" ht="16.5" customHeight="1">
      <c r="A123" s="77"/>
      <c r="B123" s="80"/>
      <c r="C123" s="89"/>
      <c r="D123" s="89"/>
      <c r="E123" s="89"/>
      <c r="F123" s="51"/>
      <c r="G123" s="51"/>
    </row>
    <row r="124" spans="1:7" s="72" customFormat="1" ht="17.25" customHeight="1">
      <c r="A124" s="77"/>
      <c r="B124" s="80"/>
      <c r="C124" s="98"/>
      <c r="D124" s="79"/>
      <c r="E124" s="79"/>
      <c r="F124" s="50"/>
      <c r="G124" s="50"/>
    </row>
    <row r="125" spans="1:7" s="86" customFormat="1" ht="17.25" customHeight="1">
      <c r="A125" s="82"/>
      <c r="B125" s="83"/>
      <c r="C125" s="84"/>
      <c r="D125" s="84"/>
      <c r="E125" s="84"/>
      <c r="F125" s="85"/>
      <c r="G125" s="85"/>
    </row>
    <row r="126" spans="1:7" s="72" customFormat="1" ht="17.25" customHeight="1">
      <c r="A126" s="77"/>
      <c r="B126" s="80"/>
      <c r="C126" s="79"/>
      <c r="D126" s="79"/>
      <c r="E126" s="79"/>
      <c r="F126" s="50"/>
      <c r="G126" s="50"/>
    </row>
    <row r="127" spans="1:7" s="101" customFormat="1" ht="26.25" customHeight="1">
      <c r="A127" s="99"/>
      <c r="B127" s="100"/>
      <c r="C127" s="84"/>
      <c r="D127" s="84"/>
      <c r="E127" s="84"/>
      <c r="F127" s="85"/>
      <c r="G127" s="85"/>
    </row>
    <row r="128" spans="1:7" s="72" customFormat="1" ht="19.5" customHeight="1">
      <c r="A128" s="77"/>
      <c r="B128" s="78"/>
      <c r="C128" s="98"/>
      <c r="D128" s="79"/>
      <c r="E128" s="79"/>
      <c r="F128" s="50"/>
      <c r="G128" s="50"/>
    </row>
    <row r="129" spans="1:7" s="101" customFormat="1" ht="26.25" customHeight="1">
      <c r="A129" s="99"/>
      <c r="B129" s="93"/>
      <c r="C129" s="94"/>
      <c r="D129" s="84"/>
      <c r="E129" s="84"/>
      <c r="F129" s="85"/>
      <c r="G129" s="85"/>
    </row>
    <row r="130" spans="1:7" s="72" customFormat="1" ht="13.5" customHeight="1">
      <c r="A130" s="77"/>
      <c r="B130" s="102"/>
      <c r="C130" s="98"/>
      <c r="D130" s="79"/>
      <c r="E130" s="79"/>
      <c r="F130" s="50"/>
      <c r="G130" s="50"/>
    </row>
    <row r="131" spans="1:7" s="72" customFormat="1" ht="13.5" customHeight="1">
      <c r="A131" s="77"/>
      <c r="B131" s="80"/>
      <c r="C131" s="98"/>
      <c r="D131" s="79"/>
      <c r="E131" s="79"/>
      <c r="F131" s="50"/>
      <c r="G131" s="50"/>
    </row>
    <row r="132" spans="1:7" s="103" customFormat="1" ht="52.5" customHeight="1">
      <c r="A132" s="51"/>
      <c r="B132" s="93"/>
      <c r="C132" s="84"/>
      <c r="D132" s="84"/>
      <c r="E132" s="84"/>
      <c r="F132" s="85"/>
      <c r="G132" s="85"/>
    </row>
    <row r="133" spans="1:7" s="72" customFormat="1" ht="13.5" customHeight="1">
      <c r="A133" s="77"/>
      <c r="B133" s="80"/>
      <c r="C133" s="98"/>
      <c r="D133" s="79"/>
      <c r="E133" s="79"/>
      <c r="F133" s="50"/>
      <c r="G133" s="50"/>
    </row>
    <row r="134" spans="1:7" s="72" customFormat="1" ht="27.75" customHeight="1">
      <c r="A134" s="77"/>
      <c r="B134" s="104"/>
      <c r="C134" s="105"/>
      <c r="D134" s="105"/>
      <c r="E134" s="105"/>
      <c r="F134" s="106"/>
      <c r="G134" s="106"/>
    </row>
    <row r="135" spans="1:7" s="86" customFormat="1" ht="16.5" customHeight="1">
      <c r="A135" s="82"/>
      <c r="B135" s="83"/>
      <c r="C135" s="84"/>
      <c r="D135" s="84"/>
      <c r="E135" s="84"/>
      <c r="F135" s="85"/>
      <c r="G135" s="85"/>
    </row>
    <row r="136" spans="1:7" s="72" customFormat="1" ht="12.75">
      <c r="A136" s="77"/>
      <c r="B136" s="78"/>
      <c r="C136" s="79"/>
      <c r="D136" s="79"/>
      <c r="E136" s="79"/>
      <c r="F136" s="50"/>
      <c r="G136" s="50"/>
    </row>
    <row r="137" spans="1:7" s="86" customFormat="1" ht="12.75">
      <c r="A137" s="82"/>
      <c r="B137" s="93"/>
      <c r="C137" s="84"/>
      <c r="D137" s="84"/>
      <c r="E137" s="84"/>
      <c r="F137" s="85"/>
      <c r="G137" s="85"/>
    </row>
    <row r="138" spans="1:7" s="81" customFormat="1" ht="12.75">
      <c r="A138" s="77"/>
      <c r="B138" s="87"/>
      <c r="C138" s="88"/>
      <c r="D138" s="89"/>
      <c r="E138" s="89"/>
      <c r="F138" s="51"/>
      <c r="G138" s="51"/>
    </row>
    <row r="139" spans="1:7" s="72" customFormat="1" ht="12.75">
      <c r="A139" s="77"/>
      <c r="B139" s="80"/>
      <c r="C139" s="79"/>
      <c r="D139" s="79"/>
      <c r="E139" s="79"/>
      <c r="F139" s="50"/>
      <c r="G139" s="50"/>
    </row>
    <row r="140" spans="1:7" s="72" customFormat="1" ht="33" customHeight="1">
      <c r="A140" s="77"/>
      <c r="B140" s="107"/>
      <c r="C140" s="108"/>
      <c r="D140" s="108"/>
      <c r="E140" s="108"/>
      <c r="F140" s="109"/>
      <c r="G140" s="109"/>
    </row>
    <row r="141" spans="1:7" s="72" customFormat="1" ht="12.75">
      <c r="A141" s="77"/>
      <c r="B141" s="91"/>
      <c r="C141" s="79"/>
      <c r="D141" s="79"/>
      <c r="E141" s="79"/>
      <c r="F141" s="50"/>
      <c r="G141" s="50"/>
    </row>
    <row r="142" spans="1:7" s="72" customFormat="1" ht="12.75">
      <c r="A142" s="77"/>
      <c r="B142" s="80"/>
      <c r="C142" s="79"/>
      <c r="D142" s="79"/>
      <c r="E142" s="79"/>
      <c r="F142" s="50"/>
      <c r="G142" s="50"/>
    </row>
    <row r="143" spans="1:7" s="72" customFormat="1" ht="12.75">
      <c r="A143" s="77"/>
      <c r="B143" s="107"/>
      <c r="C143" s="108"/>
      <c r="D143" s="108"/>
      <c r="E143" s="108"/>
      <c r="F143" s="109"/>
      <c r="G143" s="109"/>
    </row>
    <row r="144" spans="1:7" s="72" customFormat="1" ht="12.75">
      <c r="A144" s="77"/>
      <c r="B144" s="78"/>
      <c r="C144" s="79"/>
      <c r="D144" s="79"/>
      <c r="E144" s="79"/>
      <c r="F144" s="50"/>
      <c r="G144" s="50"/>
    </row>
    <row r="145" spans="1:7" s="72" customFormat="1" ht="12.75">
      <c r="A145" s="77"/>
      <c r="B145" s="78"/>
      <c r="C145" s="79"/>
      <c r="D145" s="79"/>
      <c r="E145" s="79"/>
      <c r="F145" s="50"/>
      <c r="G145" s="50"/>
    </row>
    <row r="146" spans="1:7" s="72" customFormat="1" ht="12.75">
      <c r="A146" s="77"/>
      <c r="B146" s="78"/>
      <c r="C146" s="79"/>
      <c r="D146" s="79"/>
      <c r="E146" s="79"/>
      <c r="F146" s="50"/>
      <c r="G146" s="50"/>
    </row>
    <row r="147" spans="1:7" s="72" customFormat="1" ht="12.75">
      <c r="A147" s="77"/>
      <c r="B147" s="78"/>
      <c r="C147" s="79"/>
      <c r="D147" s="79"/>
      <c r="E147" s="79"/>
      <c r="F147" s="50"/>
      <c r="G147" s="50"/>
    </row>
    <row r="148" spans="1:7" s="72" customFormat="1" ht="12.75">
      <c r="A148" s="77"/>
      <c r="B148" s="80"/>
      <c r="C148" s="79"/>
      <c r="D148" s="79"/>
      <c r="E148" s="79"/>
      <c r="F148" s="50"/>
      <c r="G148" s="50"/>
    </row>
    <row r="149" spans="1:7" s="72" customFormat="1" ht="12.75">
      <c r="A149" s="77"/>
      <c r="B149" s="80"/>
      <c r="C149" s="79"/>
      <c r="D149" s="79"/>
      <c r="E149" s="79"/>
      <c r="F149" s="50"/>
      <c r="G149" s="50"/>
    </row>
    <row r="150" spans="1:7" s="72" customFormat="1" ht="12.75">
      <c r="A150" s="77"/>
      <c r="B150" s="80"/>
      <c r="C150" s="79"/>
      <c r="D150" s="79"/>
      <c r="E150" s="79"/>
      <c r="F150" s="50"/>
      <c r="G150" s="50"/>
    </row>
    <row r="151" spans="1:7" s="72" customFormat="1" ht="15.75" customHeight="1">
      <c r="A151" s="77"/>
      <c r="B151" s="80"/>
      <c r="C151" s="79"/>
      <c r="D151" s="79"/>
      <c r="E151" s="79"/>
      <c r="F151" s="50"/>
      <c r="G151" s="50"/>
    </row>
    <row r="152" spans="1:7" s="72" customFormat="1" ht="36" customHeight="1">
      <c r="A152" s="77"/>
      <c r="B152" s="78"/>
      <c r="C152" s="79"/>
      <c r="D152" s="79"/>
      <c r="E152" s="79"/>
      <c r="F152" s="50"/>
      <c r="G152" s="50"/>
    </row>
    <row r="153" spans="1:7" s="72" customFormat="1" ht="12.75">
      <c r="A153" s="77"/>
      <c r="B153" s="80"/>
      <c r="C153" s="79"/>
      <c r="D153" s="79"/>
      <c r="E153" s="79"/>
      <c r="F153" s="50"/>
      <c r="G153" s="50"/>
    </row>
    <row r="154" spans="1:7" s="86" customFormat="1" ht="20.25" customHeight="1">
      <c r="A154" s="82"/>
      <c r="B154" s="83"/>
      <c r="C154" s="84"/>
      <c r="D154" s="84"/>
      <c r="E154" s="84"/>
      <c r="F154" s="85"/>
      <c r="G154" s="85"/>
    </row>
    <row r="155" spans="1:7" s="72" customFormat="1" ht="12.75">
      <c r="A155" s="77"/>
      <c r="B155" s="80"/>
      <c r="C155" s="79"/>
      <c r="D155" s="79"/>
      <c r="E155" s="79"/>
      <c r="F155" s="50"/>
      <c r="G155" s="50"/>
    </row>
    <row r="156" spans="1:7" s="101" customFormat="1" ht="54.75" customHeight="1">
      <c r="A156" s="99"/>
      <c r="B156" s="93"/>
      <c r="C156" s="84"/>
      <c r="D156" s="84"/>
      <c r="E156" s="84"/>
      <c r="F156" s="85"/>
      <c r="G156" s="85"/>
    </row>
    <row r="157" spans="1:7" s="72" customFormat="1" ht="12.75">
      <c r="A157" s="77"/>
      <c r="B157" s="80"/>
      <c r="C157" s="79"/>
      <c r="D157" s="79"/>
      <c r="E157" s="79"/>
      <c r="F157" s="50"/>
      <c r="G157" s="50"/>
    </row>
    <row r="158" spans="1:7" s="72" customFormat="1" ht="49.5" customHeight="1">
      <c r="A158" s="77"/>
      <c r="B158" s="110"/>
      <c r="C158" s="79"/>
      <c r="D158" s="79"/>
      <c r="E158" s="79"/>
      <c r="F158" s="50"/>
      <c r="G158" s="50"/>
    </row>
    <row r="159" spans="1:7" s="72" customFormat="1" ht="16.5" customHeight="1">
      <c r="A159" s="77"/>
      <c r="B159" s="80"/>
      <c r="C159" s="79"/>
      <c r="D159" s="79"/>
      <c r="E159" s="79"/>
      <c r="F159" s="50"/>
      <c r="G159" s="50"/>
    </row>
    <row r="160" spans="1:7" s="72" customFormat="1" ht="12.75">
      <c r="A160" s="77"/>
      <c r="B160" s="80"/>
      <c r="C160" s="79"/>
      <c r="D160" s="79"/>
      <c r="E160" s="79"/>
      <c r="F160" s="50"/>
      <c r="G160" s="50"/>
    </row>
    <row r="161" spans="1:7" s="72" customFormat="1" ht="12.75">
      <c r="A161" s="77"/>
      <c r="B161" s="78"/>
      <c r="C161" s="79"/>
      <c r="D161" s="79"/>
      <c r="E161" s="79"/>
      <c r="F161" s="50"/>
      <c r="G161" s="50"/>
    </row>
    <row r="162" spans="1:7" s="72" customFormat="1" ht="12.75">
      <c r="A162" s="77"/>
      <c r="B162" s="78"/>
      <c r="C162" s="79"/>
      <c r="D162" s="79"/>
      <c r="E162" s="79"/>
      <c r="F162" s="50"/>
      <c r="G162" s="50"/>
    </row>
    <row r="163" spans="1:7" s="72" customFormat="1" ht="12.75">
      <c r="A163" s="77"/>
      <c r="B163" s="80"/>
      <c r="C163" s="79"/>
      <c r="D163" s="79"/>
      <c r="E163" s="79"/>
      <c r="F163" s="50"/>
      <c r="G163" s="50"/>
    </row>
    <row r="164" spans="1:7" s="72" customFormat="1" ht="12.75">
      <c r="A164" s="77"/>
      <c r="B164" s="80"/>
      <c r="C164" s="79"/>
      <c r="D164" s="79"/>
      <c r="E164" s="79"/>
      <c r="F164" s="50"/>
      <c r="G164" s="50"/>
    </row>
    <row r="165" spans="1:7" s="72" customFormat="1" ht="12.75">
      <c r="A165" s="77"/>
      <c r="B165" s="80"/>
      <c r="C165" s="79"/>
      <c r="D165" s="79"/>
      <c r="E165" s="79"/>
      <c r="F165" s="50"/>
      <c r="G165" s="50"/>
    </row>
    <row r="166" spans="1:7" s="72" customFormat="1" ht="12.75">
      <c r="A166" s="77"/>
      <c r="B166" s="80"/>
      <c r="C166" s="79"/>
      <c r="D166" s="79"/>
      <c r="E166" s="79"/>
      <c r="F166" s="50"/>
      <c r="G166" s="50"/>
    </row>
    <row r="167" spans="1:7" s="72" customFormat="1" ht="12.75">
      <c r="A167" s="77"/>
      <c r="B167" s="80"/>
      <c r="C167" s="79"/>
      <c r="D167" s="79"/>
      <c r="E167" s="79"/>
      <c r="F167" s="50"/>
      <c r="G167" s="50"/>
    </row>
    <row r="168" spans="1:7" s="72" customFormat="1" ht="12.75">
      <c r="A168" s="77"/>
      <c r="B168" s="80"/>
      <c r="C168" s="79"/>
      <c r="D168" s="79"/>
      <c r="E168" s="79"/>
      <c r="F168" s="50"/>
      <c r="G168" s="50"/>
    </row>
    <row r="169" spans="1:7" s="72" customFormat="1" ht="12.75">
      <c r="A169" s="77"/>
      <c r="B169" s="80"/>
      <c r="C169" s="79"/>
      <c r="D169" s="79"/>
      <c r="E169" s="79"/>
      <c r="F169" s="50"/>
      <c r="G169" s="50"/>
    </row>
    <row r="170" spans="1:7" s="72" customFormat="1" ht="12.75">
      <c r="A170" s="77"/>
      <c r="B170" s="80"/>
      <c r="C170" s="79"/>
      <c r="D170" s="79"/>
      <c r="E170" s="79"/>
      <c r="F170" s="50"/>
      <c r="G170" s="50"/>
    </row>
    <row r="171" spans="1:7" s="72" customFormat="1" ht="12.75">
      <c r="A171" s="77"/>
      <c r="B171" s="80"/>
      <c r="C171" s="79"/>
      <c r="D171" s="79"/>
      <c r="E171" s="79"/>
      <c r="F171" s="50"/>
      <c r="G171" s="50"/>
    </row>
    <row r="172" spans="1:7" s="72" customFormat="1" ht="12.75">
      <c r="A172" s="77"/>
      <c r="B172" s="80"/>
      <c r="C172" s="79"/>
      <c r="D172" s="79"/>
      <c r="E172" s="79"/>
      <c r="F172" s="50"/>
      <c r="G172" s="50"/>
    </row>
    <row r="173" spans="1:7" s="72" customFormat="1" ht="12.75">
      <c r="A173" s="77"/>
      <c r="B173" s="80"/>
      <c r="C173" s="79"/>
      <c r="D173" s="79"/>
      <c r="E173" s="79"/>
      <c r="F173" s="50"/>
      <c r="G173" s="50"/>
    </row>
    <row r="174" spans="1:7" s="72" customFormat="1" ht="12.75">
      <c r="A174" s="77"/>
      <c r="B174" s="80"/>
      <c r="C174" s="79"/>
      <c r="D174" s="79"/>
      <c r="E174" s="79"/>
      <c r="F174" s="50"/>
      <c r="G174" s="50"/>
    </row>
    <row r="175" spans="1:7" s="72" customFormat="1" ht="12.75">
      <c r="A175" s="77"/>
      <c r="B175" s="80"/>
      <c r="C175" s="79"/>
      <c r="D175" s="79"/>
      <c r="E175" s="79"/>
      <c r="F175" s="50"/>
      <c r="G175" s="50"/>
    </row>
    <row r="176" spans="1:7" s="72" customFormat="1" ht="12.75">
      <c r="A176" s="77"/>
      <c r="B176" s="80"/>
      <c r="C176" s="79"/>
      <c r="D176" s="79"/>
      <c r="E176" s="79"/>
      <c r="F176" s="50"/>
      <c r="G176" s="50"/>
    </row>
    <row r="177" spans="1:7" s="114" customFormat="1" ht="12.75">
      <c r="A177" s="111"/>
      <c r="B177" s="110"/>
      <c r="C177" s="112"/>
      <c r="D177" s="112"/>
      <c r="E177" s="112"/>
      <c r="F177" s="113"/>
      <c r="G177" s="113"/>
    </row>
    <row r="178" spans="1:7" s="72" customFormat="1" ht="12.75">
      <c r="A178" s="77"/>
      <c r="B178" s="80"/>
      <c r="C178" s="79"/>
      <c r="D178" s="79"/>
      <c r="E178" s="79"/>
      <c r="F178" s="50"/>
      <c r="G178" s="50"/>
    </row>
    <row r="179" spans="1:7" s="72" customFormat="1" ht="12.75">
      <c r="A179" s="77"/>
      <c r="B179" s="80"/>
      <c r="C179" s="79"/>
      <c r="D179" s="79"/>
      <c r="E179" s="79"/>
      <c r="F179" s="50"/>
      <c r="G179" s="50"/>
    </row>
    <row r="206" ht="26.25" customHeight="1"/>
    <row r="208" ht="32.25" customHeight="1"/>
    <row r="211" ht="21.75" customHeight="1"/>
    <row r="217" ht="24.75" customHeight="1"/>
    <row r="220" ht="17.25" customHeight="1"/>
    <row r="233" ht="14.25" customHeight="1"/>
    <row r="234" ht="13.5" customHeight="1"/>
    <row r="235" ht="27" customHeight="1"/>
    <row r="236" ht="38.25" customHeight="1"/>
    <row r="237" ht="13.5" customHeight="1"/>
    <row r="238" ht="26.25" customHeight="1"/>
    <row r="239" ht="13.5" customHeight="1"/>
    <row r="240" ht="17.25" customHeight="1"/>
    <row r="254" ht="13.5" customHeight="1"/>
    <row r="255" ht="13.5" customHeight="1"/>
    <row r="261" ht="58.5" customHeight="1"/>
    <row r="277" ht="67.5" customHeight="1"/>
    <row r="278" ht="47.25" customHeight="1"/>
    <row r="279" ht="13.5" customHeight="1"/>
    <row r="280" ht="13.5" customHeight="1"/>
    <row r="281" ht="24.75" customHeight="1"/>
    <row r="282" ht="16.5" customHeight="1"/>
    <row r="283" ht="13.5" customHeight="1"/>
    <row r="284" ht="13.5" customHeight="1"/>
    <row r="285" ht="15" customHeight="1"/>
    <row r="286" ht="13.5" customHeight="1"/>
    <row r="287" ht="12" customHeight="1"/>
    <row r="288" ht="14.25" customHeight="1"/>
    <row r="289" ht="0.75" customHeight="1"/>
    <row r="290" ht="13.5" customHeight="1"/>
    <row r="291" ht="12.75" customHeight="1"/>
    <row r="307" ht="13.5" customHeight="1"/>
    <row r="308" ht="13.5" customHeight="1"/>
    <row r="327" ht="66" customHeight="1"/>
    <row r="329" ht="13.5" customHeight="1"/>
    <row r="333" ht="21" customHeight="1"/>
    <row r="334" ht="23.25" customHeight="1"/>
    <row r="335" ht="12.75" customHeight="1"/>
    <row r="354" ht="12.75" customHeight="1"/>
    <row r="363" ht="25.5" customHeight="1"/>
    <row r="383" ht="66" customHeight="1"/>
    <row r="384" ht="13.5" customHeight="1"/>
    <row r="402" ht="12.75" customHeight="1"/>
    <row r="418" ht="54.75" customHeight="1"/>
    <row r="419" ht="12" customHeight="1"/>
    <row r="446" ht="13.5" customHeight="1"/>
    <row r="449" ht="13.5" customHeight="1"/>
    <row r="462" ht="14.25" customHeight="1"/>
    <row r="466" ht="13.5" customHeight="1"/>
    <row r="467" ht="13.5" customHeight="1"/>
    <row r="468" ht="13.5" customHeight="1"/>
    <row r="469" ht="13.5" customHeight="1"/>
    <row r="470" ht="13.5" customHeight="1"/>
    <row r="471" ht="15" customHeight="1"/>
    <row r="472" ht="13.5" customHeight="1"/>
    <row r="473" ht="12.75" customHeight="1"/>
    <row r="474" ht="12.75" customHeight="1"/>
    <row r="475" ht="12.75" customHeight="1"/>
    <row r="476" ht="12.75" customHeight="1"/>
    <row r="477" ht="32.25" customHeight="1"/>
    <row r="478" ht="12.75" customHeight="1"/>
    <row r="479" ht="12.75" customHeight="1"/>
    <row r="480" ht="15" customHeight="1"/>
    <row r="481" ht="23.25" customHeight="1"/>
    <row r="482" ht="14.25" customHeight="1"/>
    <row r="493" ht="14.25" customHeight="1"/>
    <row r="496" ht="36.75" customHeight="1"/>
    <row r="498" ht="24" customHeight="1"/>
    <row r="499" ht="81" customHeight="1"/>
    <row r="500" ht="49.5" customHeight="1"/>
    <row r="501" ht="54.75" customHeight="1"/>
    <row r="502" ht="45.75" customHeight="1"/>
    <row r="503" ht="40.5" customHeight="1"/>
    <row r="504" ht="66.75" customHeight="1"/>
    <row r="505" ht="13.5" customHeight="1"/>
    <row r="506" ht="25.5" customHeight="1"/>
    <row r="508" ht="48.75" customHeight="1"/>
    <row r="509" ht="33" customHeight="1"/>
    <row r="510" ht="12.75" customHeight="1"/>
    <row r="511" ht="12.75" customHeight="1"/>
    <row r="512" ht="12.75" customHeight="1"/>
    <row r="513" ht="12.75" customHeight="1"/>
    <row r="514" ht="12.75" customHeight="1"/>
    <row r="515" ht="21.75" customHeight="1"/>
    <row r="516" ht="12.75" customHeight="1"/>
    <row r="517" ht="12.75" customHeight="1"/>
    <row r="518" ht="12.75" customHeight="1"/>
    <row r="519" ht="45" customHeight="1"/>
    <row r="523" ht="15" customHeight="1"/>
    <row r="526" ht="45.75" customHeight="1"/>
    <row r="529" ht="44.25" customHeight="1"/>
    <row r="530" ht="12.75" customHeight="1"/>
    <row r="531" ht="101.25" customHeight="1"/>
    <row r="532" ht="90" customHeight="1"/>
    <row r="533" ht="34.5" customHeight="1"/>
    <row r="534" ht="47.25" customHeight="1"/>
    <row r="535" ht="32.25" customHeight="1"/>
    <row r="536" ht="59.25" customHeight="1"/>
    <row r="537" ht="66.75" customHeight="1"/>
    <row r="538" ht="22.5" customHeight="1"/>
    <row r="539" ht="89.25" customHeight="1"/>
    <row r="545" ht="43.5" customHeight="1"/>
    <row r="546" ht="48.75" customHeight="1"/>
    <row r="547" ht="127.5" customHeight="1"/>
    <row r="548" ht="111.75" customHeight="1"/>
    <row r="549" ht="108.75" customHeight="1"/>
    <row r="550" ht="13.5" customHeight="1"/>
    <row r="551" ht="12" customHeight="1"/>
    <row r="552" ht="15" customHeight="1"/>
    <row r="553" ht="56.25" customHeight="1"/>
    <row r="554" ht="36.75" customHeight="1"/>
    <row r="555" ht="13.5" customHeight="1"/>
    <row r="556" ht="13.5" customHeight="1"/>
    <row r="557" ht="21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28.5" customHeight="1"/>
    <row r="572" ht="21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3.5" customHeight="1"/>
    <row r="582" ht="15" customHeight="1"/>
    <row r="583" ht="13.5" customHeight="1"/>
    <row r="584" ht="13.5" customHeight="1"/>
    <row r="585" ht="13.5" customHeight="1"/>
    <row r="586" ht="15.75" customHeight="1"/>
    <row r="587" ht="27.75" customHeight="1"/>
    <row r="588" ht="23.25" customHeight="1"/>
    <row r="599" ht="24" customHeight="1"/>
    <row r="600" ht="21.75" customHeight="1"/>
    <row r="601" ht="12.75" customHeight="1"/>
    <row r="602" ht="24.75" customHeight="1"/>
    <row r="604" ht="45.75" customHeight="1"/>
    <row r="605" ht="12.75" customHeight="1"/>
    <row r="606" ht="36" customHeight="1"/>
    <row r="607" ht="45.75" customHeight="1"/>
    <row r="608" ht="36.75" customHeight="1"/>
    <row r="610" ht="21.75" customHeight="1"/>
    <row r="643" ht="24.75" customHeight="1"/>
    <row r="644" ht="33.75" customHeight="1"/>
    <row r="652" ht="13.5" customHeight="1"/>
    <row r="653" ht="15.75" customHeight="1"/>
    <row r="666" ht="38.25" customHeight="1"/>
    <row r="667" ht="24.75" customHeight="1"/>
    <row r="668" ht="24.75" customHeight="1"/>
    <row r="669" ht="21" customHeight="1"/>
    <row r="670" ht="23.25" customHeight="1"/>
    <row r="671" ht="12.75" customHeight="1"/>
    <row r="672" ht="12.75" customHeight="1"/>
    <row r="679" ht="13.5" customHeight="1"/>
    <row r="680" ht="23.25" customHeight="1"/>
    <row r="684" ht="24" customHeight="1"/>
    <row r="685" ht="12.75" customHeight="1"/>
    <row r="687" ht="21.75" customHeight="1"/>
    <row r="689" ht="30" customHeight="1"/>
    <row r="690" ht="20.25" customHeight="1"/>
    <row r="694" ht="18.75" customHeight="1"/>
    <row r="695" ht="30" customHeight="1"/>
    <row r="696" ht="27.75" customHeight="1"/>
    <row r="697" ht="30" customHeight="1"/>
    <row r="698" ht="15" customHeight="1"/>
    <row r="699" ht="23.25" customHeight="1"/>
    <row r="700" ht="12.75" customHeight="1"/>
    <row r="701" ht="13.5" customHeight="1"/>
    <row r="705" ht="20.25" customHeight="1"/>
    <row r="716" ht="24" customHeight="1"/>
    <row r="717" ht="24" customHeight="1"/>
    <row r="718" ht="23.25" customHeight="1"/>
    <row r="719" ht="12.75" customHeight="1"/>
    <row r="720" ht="21.75" customHeight="1"/>
    <row r="722" ht="22.5" customHeight="1"/>
    <row r="724" ht="21.75" customHeight="1"/>
    <row r="725" ht="12.75" customHeight="1"/>
    <row r="726" ht="21.75" customHeight="1"/>
    <row r="739" ht="26.25" customHeight="1"/>
    <row r="755" ht="21" customHeight="1"/>
  </sheetData>
  <mergeCells count="4">
    <mergeCell ref="B6:G6"/>
    <mergeCell ref="C1:I3"/>
    <mergeCell ref="B2:B3"/>
    <mergeCell ref="A5:I5"/>
  </mergeCells>
  <printOptions horizontalCentered="1"/>
  <pageMargins left="0.1968503937007874" right="0.1968503937007874" top="0.1968503937007874" bottom="0.1968503937007874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2012-10-09T10:05:23Z</cp:lastPrinted>
  <dcterms:modified xsi:type="dcterms:W3CDTF">2012-10-09T10:05:28Z</dcterms:modified>
  <cp:category/>
  <cp:version/>
  <cp:contentType/>
  <cp:contentStatus/>
</cp:coreProperties>
</file>